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codeName="ThisWorkbook" defaultThemeVersion="124226"/>
  <mc:AlternateContent xmlns:mc="http://schemas.openxmlformats.org/markup-compatibility/2006">
    <mc:Choice Requires="x15">
      <x15ac:absPath xmlns:x15ac="http://schemas.microsoft.com/office/spreadsheetml/2010/11/ac" url="C:\Users\Koudai-15\Desktop\"/>
    </mc:Choice>
  </mc:AlternateContent>
  <xr:revisionPtr revIDLastSave="0" documentId="13_ncr:1_{C2F95B7A-BF06-4066-B7E8-F4F4DAAE96E8}" xr6:coauthVersionLast="36" xr6:coauthVersionMax="45" xr10:uidLastSave="{00000000-0000-0000-0000-000000000000}"/>
  <workbookProtection workbookAlgorithmName="SHA-512" workbookHashValue="bn9ATy06WL4mMmk1cksddTYEASgqTGVNJC+wqRO383XosgNj616CgxwpJ5a2i/pjfLBoPZ48S/OvdqM/Zo6TAg==" workbookSaltValue="qynOjE4SgSNJf4mQxSIvgA==" workbookSpinCount="100000" lockStructure="1"/>
  <bookViews>
    <workbookView xWindow="255" yWindow="90" windowWidth="28200" windowHeight="14355" xr2:uid="{00000000-000D-0000-FFFF-FFFF00000000}"/>
  </bookViews>
  <sheets>
    <sheet name="基本事項" sheetId="1" r:id="rId1"/>
    <sheet name="研究内容" sheetId="2" r:id="rId2"/>
  </sheets>
  <definedNames>
    <definedName name="_xlnm.Print_Area" localSheetId="0">基本事項!$A$1:$E$28</definedName>
    <definedName name="_xlnm.Print_Area" localSheetId="1">研究内容!$B$1:$F$32</definedName>
  </definedNames>
  <calcPr calcId="191029" concurrentCalc="0"/>
</workbook>
</file>

<file path=xl/calcChain.xml><?xml version="1.0" encoding="utf-8"?>
<calcChain xmlns="http://schemas.openxmlformats.org/spreadsheetml/2006/main">
  <c r="C9" i="2" l="1"/>
  <c r="C8" i="2"/>
  <c r="C7" i="2"/>
  <c r="C6" i="2"/>
  <c r="C5" i="2"/>
  <c r="C4" i="2"/>
  <c r="C3" i="2"/>
  <c r="C2" i="2"/>
  <c r="F9" i="2"/>
  <c r="BB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AM9" i="2"/>
  <c r="AN9" i="2"/>
  <c r="AO9" i="2"/>
  <c r="AP9" i="2"/>
  <c r="AQ9" i="2"/>
  <c r="AR9" i="2"/>
  <c r="AS9" i="2"/>
  <c r="AT9" i="2"/>
  <c r="AU9" i="2"/>
  <c r="AV9" i="2"/>
  <c r="AW9" i="2"/>
  <c r="AX9" i="2"/>
  <c r="AY9" i="2"/>
  <c r="AZ9" i="2"/>
  <c r="BA9" i="2"/>
  <c r="E9" i="2"/>
  <c r="D1" i="2"/>
  <c r="D9" i="2"/>
  <c r="A5" i="1"/>
  <c r="A2" i="1"/>
  <c r="C4" i="1"/>
  <c r="Z3" i="1"/>
  <c r="BB11" i="2"/>
  <c r="BA11" i="2"/>
  <c r="AZ11" i="2"/>
  <c r="AY11" i="2"/>
  <c r="AX11" i="2"/>
  <c r="AW11" i="2"/>
  <c r="AV11" i="2"/>
  <c r="AU11" i="2"/>
  <c r="AT11"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B2" i="1"/>
  <c r="Z2" i="1"/>
  <c r="Z5" i="1"/>
  <c r="Z6" i="1"/>
  <c r="Z7" i="1"/>
  <c r="A1" i="2"/>
  <c r="A1" i="1"/>
  <c r="C37" i="1"/>
  <c r="C36" i="1"/>
  <c r="C35" i="1"/>
  <c r="C34" i="1"/>
  <c r="C33" i="1"/>
  <c r="C32" i="1"/>
  <c r="C31" i="1"/>
  <c r="C38" i="1"/>
  <c r="C39" i="1"/>
</calcChain>
</file>

<file path=xl/sharedStrings.xml><?xml version="1.0" encoding="utf-8"?>
<sst xmlns="http://schemas.openxmlformats.org/spreadsheetml/2006/main" count="210" uniqueCount="163">
  <si>
    <t>学校コード</t>
    <rPh sb="0" eb="2">
      <t>ガッコウ</t>
    </rPh>
    <phoneticPr fontId="1"/>
  </si>
  <si>
    <t>学校名</t>
    <rPh sb="0" eb="3">
      <t>ガッコウメイ</t>
    </rPh>
    <phoneticPr fontId="1"/>
  </si>
  <si>
    <t>郵便番号</t>
    <rPh sb="0" eb="2">
      <t>ユウビン</t>
    </rPh>
    <rPh sb="2" eb="4">
      <t>バンゴウ</t>
    </rPh>
    <phoneticPr fontId="1"/>
  </si>
  <si>
    <t>所在地</t>
    <rPh sb="0" eb="3">
      <t>ショザイチ</t>
    </rPh>
    <phoneticPr fontId="1"/>
  </si>
  <si>
    <t>申込責任者氏名</t>
    <rPh sb="0" eb="2">
      <t>モウシコミ</t>
    </rPh>
    <rPh sb="2" eb="4">
      <t>セキニン</t>
    </rPh>
    <rPh sb="4" eb="5">
      <t>シャ</t>
    </rPh>
    <rPh sb="5" eb="7">
      <t>シメイ</t>
    </rPh>
    <phoneticPr fontId="1"/>
  </si>
  <si>
    <t>ふりがな</t>
    <phoneticPr fontId="1"/>
  </si>
  <si>
    <t>特記事項</t>
    <rPh sb="0" eb="2">
      <t>トッキ</t>
    </rPh>
    <rPh sb="2" eb="4">
      <t>ジコウ</t>
    </rPh>
    <phoneticPr fontId="1"/>
  </si>
  <si>
    <t>研究分野</t>
    <rPh sb="0" eb="2">
      <t>ケンキュウ</t>
    </rPh>
    <rPh sb="2" eb="4">
      <t>ブンヤ</t>
    </rPh>
    <phoneticPr fontId="1"/>
  </si>
  <si>
    <t>英語発表</t>
    <rPh sb="0" eb="2">
      <t>エイゴ</t>
    </rPh>
    <rPh sb="2" eb="4">
      <t>ハッピョウ</t>
    </rPh>
    <phoneticPr fontId="1"/>
  </si>
  <si>
    <t>サブタイトル</t>
    <phoneticPr fontId="1"/>
  </si>
  <si>
    <t>発表要旨</t>
    <rPh sb="0" eb="2">
      <t>ハッピョウ</t>
    </rPh>
    <rPh sb="2" eb="4">
      <t>ヨウシ</t>
    </rPh>
    <phoneticPr fontId="1"/>
  </si>
  <si>
    <t>継続研究</t>
    <rPh sb="0" eb="2">
      <t>ケイゾク</t>
    </rPh>
    <rPh sb="2" eb="4">
      <t>ケンキュウ</t>
    </rPh>
    <phoneticPr fontId="1"/>
  </si>
  <si>
    <t>代表生徒氏名</t>
    <rPh sb="0" eb="2">
      <t>ダイヒョウ</t>
    </rPh>
    <rPh sb="2" eb="4">
      <t>セイト</t>
    </rPh>
    <rPh sb="4" eb="6">
      <t>シメイ</t>
    </rPh>
    <phoneticPr fontId="1"/>
  </si>
  <si>
    <t>西暦年度</t>
    <rPh sb="0" eb="2">
      <t>セイレキ</t>
    </rPh>
    <rPh sb="2" eb="4">
      <t>ネンド</t>
    </rPh>
    <phoneticPr fontId="1"/>
  </si>
  <si>
    <t>正式名称を記入。</t>
    <rPh sb="0" eb="2">
      <t>セイシキ</t>
    </rPh>
    <rPh sb="2" eb="4">
      <t>メイショウ</t>
    </rPh>
    <rPh sb="5" eb="7">
      <t>キニュウ</t>
    </rPh>
    <phoneticPr fontId="2"/>
  </si>
  <si>
    <t>都道府県から記入。</t>
    <rPh sb="0" eb="4">
      <t>トドウフケン</t>
    </rPh>
    <phoneticPr fontId="2"/>
  </si>
  <si>
    <t>（例）千葉　太郎</t>
    <rPh sb="1" eb="2">
      <t>レイ</t>
    </rPh>
    <rPh sb="3" eb="5">
      <t>チバ</t>
    </rPh>
    <rPh sb="6" eb="8">
      <t>タロウ</t>
    </rPh>
    <phoneticPr fontId="2"/>
  </si>
  <si>
    <t>（例）ちば　たろう</t>
    <phoneticPr fontId="2"/>
  </si>
  <si>
    <t>（例）教諭</t>
    <rPh sb="3" eb="5">
      <t>キョウユ</t>
    </rPh>
    <phoneticPr fontId="2"/>
  </si>
  <si>
    <t>（例）千葉　花子</t>
    <rPh sb="3" eb="5">
      <t>チバ</t>
    </rPh>
    <rPh sb="6" eb="8">
      <t>ハナコ</t>
    </rPh>
    <phoneticPr fontId="2"/>
  </si>
  <si>
    <t>（例）ちば　はなこ</t>
    <phoneticPr fontId="2"/>
  </si>
  <si>
    <t>生徒の場合は，「生徒」と記入。</t>
    <rPh sb="0" eb="2">
      <t>セイト</t>
    </rPh>
    <rPh sb="3" eb="5">
      <t>バアイ</t>
    </rPh>
    <rPh sb="8" eb="10">
      <t>セイト</t>
    </rPh>
    <rPh sb="12" eb="14">
      <t>キニュウ</t>
    </rPh>
    <phoneticPr fontId="2"/>
  </si>
  <si>
    <t>（例）10</t>
    <phoneticPr fontId="2"/>
  </si>
  <si>
    <t>(例)8月26日16時の場合は082616</t>
    <rPh sb="1" eb="2">
      <t>レイ</t>
    </rPh>
    <rPh sb="4" eb="5">
      <t>ガツ</t>
    </rPh>
    <rPh sb="7" eb="8">
      <t>ニチ</t>
    </rPh>
    <rPh sb="10" eb="11">
      <t>ジ</t>
    </rPh>
    <rPh sb="12" eb="14">
      <t>バアイ</t>
    </rPh>
    <phoneticPr fontId="2"/>
  </si>
  <si>
    <t>記入上の注意</t>
    <rPh sb="0" eb="2">
      <t>キニュウ</t>
    </rPh>
    <rPh sb="2" eb="3">
      <t>ジョウ</t>
    </rPh>
    <rPh sb="4" eb="6">
      <t>チュウイ</t>
    </rPh>
    <phoneticPr fontId="1"/>
  </si>
  <si>
    <t>記入例等</t>
    <rPh sb="0" eb="2">
      <t>キニュウ</t>
    </rPh>
    <rPh sb="2" eb="3">
      <t>レイ</t>
    </rPh>
    <rPh sb="3" eb="4">
      <t>トウ</t>
    </rPh>
    <phoneticPr fontId="1"/>
  </si>
  <si>
    <t>記入上の注意等</t>
    <rPh sb="0" eb="2">
      <t>キニュウ</t>
    </rPh>
    <rPh sb="2" eb="3">
      <t>ジョウ</t>
    </rPh>
    <rPh sb="4" eb="6">
      <t>チュウイ</t>
    </rPh>
    <rPh sb="6" eb="7">
      <t>トウ</t>
    </rPh>
    <phoneticPr fontId="1"/>
  </si>
  <si>
    <t>継続研究の場合は「継続研究」を▼ドロップダウンリストから選択。</t>
    <rPh sb="0" eb="2">
      <t>ケイゾク</t>
    </rPh>
    <rPh sb="2" eb="4">
      <t>ケンキュウ</t>
    </rPh>
    <rPh sb="5" eb="7">
      <t>バアイ</t>
    </rPh>
    <rPh sb="9" eb="11">
      <t>ケイゾク</t>
    </rPh>
    <rPh sb="11" eb="13">
      <t>ケンキュウ</t>
    </rPh>
    <rPh sb="28" eb="30">
      <t>センタク</t>
    </rPh>
    <phoneticPr fontId="1"/>
  </si>
  <si>
    <t>項目名</t>
    <rPh sb="0" eb="2">
      <t>コウモク</t>
    </rPh>
    <rPh sb="2" eb="3">
      <t>メイ</t>
    </rPh>
    <phoneticPr fontId="1"/>
  </si>
  <si>
    <t>生徒氏名</t>
    <rPh sb="0" eb="2">
      <t>セイト</t>
    </rPh>
    <rPh sb="2" eb="4">
      <t>シメイ</t>
    </rPh>
    <phoneticPr fontId="1"/>
  </si>
  <si>
    <t>記入欄</t>
    <rPh sb="0" eb="2">
      <t>キニュウ</t>
    </rPh>
    <rPh sb="2" eb="3">
      <t>ラン</t>
    </rPh>
    <phoneticPr fontId="1"/>
  </si>
  <si>
    <t>ふりがな</t>
    <phoneticPr fontId="1"/>
  </si>
  <si>
    <t>学年</t>
    <rPh sb="0" eb="2">
      <t>ガクネン</t>
    </rPh>
    <phoneticPr fontId="1"/>
  </si>
  <si>
    <t>発表タイトル</t>
    <rPh sb="0" eb="2">
      <t>ハッピョウ</t>
    </rPh>
    <phoneticPr fontId="1"/>
  </si>
  <si>
    <t>（例）○○県立〇○高等学校
（例）□□学園□□高等学校</t>
    <rPh sb="5" eb="7">
      <t>ケンリツ</t>
    </rPh>
    <rPh sb="9" eb="11">
      <t>コウトウ</t>
    </rPh>
    <rPh sb="11" eb="13">
      <t>ガッコウ</t>
    </rPh>
    <rPh sb="15" eb="16">
      <t>レイ</t>
    </rPh>
    <rPh sb="19" eb="21">
      <t>ガクエン</t>
    </rPh>
    <rPh sb="23" eb="25">
      <t>コウトウ</t>
    </rPh>
    <rPh sb="25" eb="27">
      <t>ガッコウ</t>
    </rPh>
    <phoneticPr fontId="2"/>
  </si>
  <si>
    <t>研究分野の詳細</t>
    <phoneticPr fontId="5"/>
  </si>
  <si>
    <t>1：物理Ⅰ：物理学一般</t>
    <phoneticPr fontId="1"/>
  </si>
  <si>
    <t>3：化学Ⅰ：物理化学，無機化学，分析化学など</t>
    <phoneticPr fontId="1"/>
  </si>
  <si>
    <t>4：化学Ⅱ：有機化学，生化学，環境化学など</t>
    <phoneticPr fontId="1"/>
  </si>
  <si>
    <t>6：生物Ⅱ：植物科学，園芸学，微生物学など</t>
    <phoneticPr fontId="1"/>
  </si>
  <si>
    <t>7：地学：地学全般</t>
    <phoneticPr fontId="1"/>
  </si>
  <si>
    <t>8：数学・情報：数学全般，情報全般</t>
    <phoneticPr fontId="1"/>
  </si>
  <si>
    <t>分野</t>
    <rPh sb="0" eb="2">
      <t>ブンヤ</t>
    </rPh>
    <phoneticPr fontId="5"/>
  </si>
  <si>
    <t>1：物理Ⅰ</t>
    <rPh sb="2" eb="5">
      <t>ブツリ１</t>
    </rPh>
    <phoneticPr fontId="5"/>
  </si>
  <si>
    <t>2：物理Ⅱ</t>
    <rPh sb="2" eb="4">
      <t>ブツリ</t>
    </rPh>
    <phoneticPr fontId="5"/>
  </si>
  <si>
    <t>3：化学Ⅰ</t>
    <rPh sb="2" eb="4">
      <t>カガク</t>
    </rPh>
    <phoneticPr fontId="5"/>
  </si>
  <si>
    <t>4：化学Ⅱ</t>
    <rPh sb="2" eb="4">
      <t>カガク</t>
    </rPh>
    <phoneticPr fontId="5"/>
  </si>
  <si>
    <t>5：生物Ⅰ</t>
    <rPh sb="2" eb="4">
      <t>セイブツ</t>
    </rPh>
    <phoneticPr fontId="5"/>
  </si>
  <si>
    <t>6：生物Ⅱ</t>
    <rPh sb="2" eb="4">
      <t>セイブツ</t>
    </rPh>
    <phoneticPr fontId="5"/>
  </si>
  <si>
    <t>7：地学</t>
    <rPh sb="2" eb="4">
      <t>チガク</t>
    </rPh>
    <phoneticPr fontId="5"/>
  </si>
  <si>
    <t>8：数学・情報</t>
    <rPh sb="2" eb="4">
      <t>スウガク</t>
    </rPh>
    <rPh sb="5" eb="7">
      <t>ジョウホウ</t>
    </rPh>
    <phoneticPr fontId="5"/>
  </si>
  <si>
    <t>合計</t>
    <rPh sb="0" eb="2">
      <t>ゴウケイ</t>
    </rPh>
    <phoneticPr fontId="5"/>
  </si>
  <si>
    <t>作成月日時</t>
    <rPh sb="0" eb="2">
      <t>サクセイ</t>
    </rPh>
    <rPh sb="2" eb="3">
      <t>ツキ</t>
    </rPh>
    <rPh sb="3" eb="5">
      <t>ニチジ</t>
    </rPh>
    <phoneticPr fontId="1"/>
  </si>
  <si>
    <t>2：物理Ⅱ：機械工学，電気工学，土木建築工学，ロボット工学，航空工学など</t>
    <phoneticPr fontId="1"/>
  </si>
  <si>
    <t>表左上方の研究分野の詳細を参考にして▼ドロップダウンリストから選択。</t>
    <rPh sb="0" eb="1">
      <t>ヒョウ</t>
    </rPh>
    <rPh sb="1" eb="3">
      <t>ヒダリウエ</t>
    </rPh>
    <rPh sb="3" eb="4">
      <t>カタ</t>
    </rPh>
    <rPh sb="10" eb="12">
      <t>ショウサイ</t>
    </rPh>
    <rPh sb="13" eb="15">
      <t>サンコウ</t>
    </rPh>
    <rPh sb="31" eb="33">
      <t>センタク</t>
    </rPh>
    <phoneticPr fontId="1"/>
  </si>
  <si>
    <t>英語による発表の場合は，「英語発表」を▼ドロップダウンリストから選択。</t>
    <phoneticPr fontId="1"/>
  </si>
  <si>
    <t>発表タイトル，サブタイトルいずれも２８文字以内。
サブタイトルは，ある場合のみ記入。
英語による発表の場合は英語で記入し，セル内で改行（Alt+Enter)して２行目に日本語訳を記入。（日本語訳は要旨集に掲載しません。）</t>
    <rPh sb="0" eb="2">
      <t>ハッピョウ</t>
    </rPh>
    <rPh sb="19" eb="21">
      <t>モジ</t>
    </rPh>
    <rPh sb="21" eb="23">
      <t>イナイ</t>
    </rPh>
    <rPh sb="44" eb="46">
      <t>エイゴ</t>
    </rPh>
    <rPh sb="49" eb="51">
      <t>ハッピョウ</t>
    </rPh>
    <rPh sb="52" eb="54">
      <t>バアイ</t>
    </rPh>
    <rPh sb="55" eb="57">
      <t>エイゴ</t>
    </rPh>
    <rPh sb="58" eb="60">
      <t>キニュウ</t>
    </rPh>
    <rPh sb="64" eb="65">
      <t>ナイ</t>
    </rPh>
    <rPh sb="66" eb="68">
      <t>カイギョウ</t>
    </rPh>
    <rPh sb="82" eb="84">
      <t>ギョウメ</t>
    </rPh>
    <rPh sb="85" eb="88">
      <t>ニホンゴ</t>
    </rPh>
    <rPh sb="88" eb="89">
      <t>ヤク</t>
    </rPh>
    <rPh sb="90" eb="92">
      <t>キニュウ</t>
    </rPh>
    <rPh sb="94" eb="97">
      <t>ニホンゴ</t>
    </rPh>
    <rPh sb="97" eb="98">
      <t>ヤク</t>
    </rPh>
    <rPh sb="99" eb="101">
      <t>ヨウシ</t>
    </rPh>
    <rPh sb="101" eb="102">
      <t>シュウ</t>
    </rPh>
    <rPh sb="103" eb="105">
      <t>ケイサイ</t>
    </rPh>
    <phoneticPr fontId="1"/>
  </si>
  <si>
    <t>（例）043-999-0001</t>
    <phoneticPr fontId="2"/>
  </si>
  <si>
    <t>（例）263-9999</t>
    <rPh sb="1" eb="2">
      <t>レイ</t>
    </rPh>
    <phoneticPr fontId="2"/>
  </si>
  <si>
    <t>（例）090-9999-0001</t>
    <phoneticPr fontId="2"/>
  </si>
  <si>
    <t>申込の種別</t>
    <rPh sb="0" eb="2">
      <t>モウシコミ</t>
    </rPh>
    <rPh sb="3" eb="5">
      <t>シュベツ</t>
    </rPh>
    <phoneticPr fontId="1"/>
  </si>
  <si>
    <t>セルＺ2,Ｚ3,Ｚ5,Ｚ6,Ｚ7はシステム作業領域です。</t>
    <rPh sb="21" eb="23">
      <t>サギョウ</t>
    </rPh>
    <rPh sb="23" eb="25">
      <t>リョウイキ</t>
    </rPh>
    <phoneticPr fontId="1"/>
  </si>
  <si>
    <t>緊急連絡用メール</t>
    <rPh sb="0" eb="2">
      <t>キンキュウ</t>
    </rPh>
    <rPh sb="2" eb="5">
      <t>レンラクヨウ</t>
    </rPh>
    <phoneticPr fontId="1"/>
  </si>
  <si>
    <t>生徒は不可です。
全角。姓と名の間に全角の空白を入れてください。</t>
    <rPh sb="9" eb="11">
      <t>ゼンカク</t>
    </rPh>
    <rPh sb="12" eb="13">
      <t>セイ</t>
    </rPh>
    <rPh sb="14" eb="15">
      <t>メイ</t>
    </rPh>
    <rPh sb="16" eb="17">
      <t>アイダ</t>
    </rPh>
    <rPh sb="18" eb="20">
      <t>ゼンカク</t>
    </rPh>
    <rPh sb="21" eb="23">
      <t>クウハク</t>
    </rPh>
    <rPh sb="24" eb="25">
      <t>イ</t>
    </rPh>
    <phoneticPr fontId="2"/>
  </si>
  <si>
    <t>事務連絡用メール</t>
    <rPh sb="0" eb="2">
      <t>ジム</t>
    </rPh>
    <rPh sb="2" eb="4">
      <t>レンラク</t>
    </rPh>
    <rPh sb="4" eb="5">
      <t>シンヨウ</t>
    </rPh>
    <rPh sb="5" eb="6">
      <t>シンヨウ</t>
    </rPh>
    <phoneticPr fontId="1"/>
  </si>
  <si>
    <t>（例）abcdefgh@abc.ed.jp</t>
    <phoneticPr fontId="2"/>
  </si>
  <si>
    <t>半角13桁（ハイフン含む）。</t>
    <rPh sb="0" eb="2">
      <t>ハンカク</t>
    </rPh>
    <rPh sb="4" eb="5">
      <t>ケタ</t>
    </rPh>
    <rPh sb="10" eb="11">
      <t>フク</t>
    </rPh>
    <phoneticPr fontId="2"/>
  </si>
  <si>
    <t>半角8桁（ハイフン含む）。</t>
    <rPh sb="3" eb="4">
      <t>ケタ</t>
    </rPh>
    <rPh sb="9" eb="10">
      <t>フク</t>
    </rPh>
    <phoneticPr fontId="2"/>
  </si>
  <si>
    <t>半角12桁（ハイフン含む）。</t>
    <rPh sb="4" eb="5">
      <t>ケタ</t>
    </rPh>
    <phoneticPr fontId="2"/>
  </si>
  <si>
    <t>申込書ＩＤ</t>
    <rPh sb="0" eb="2">
      <t>モウシコミ</t>
    </rPh>
    <rPh sb="2" eb="3">
      <t>ショ</t>
    </rPh>
    <phoneticPr fontId="1"/>
  </si>
  <si>
    <t>引率者氏名</t>
    <rPh sb="0" eb="2">
      <t>インソツ</t>
    </rPh>
    <rPh sb="2" eb="3">
      <t>シャ</t>
    </rPh>
    <rPh sb="3" eb="5">
      <t>シメイ</t>
    </rPh>
    <phoneticPr fontId="1"/>
  </si>
  <si>
    <r>
      <t xml:space="preserve">半角入力。研究発表会の当日までの緊急連絡は，このメールアドレスに連絡します。
</t>
    </r>
    <r>
      <rPr>
        <b/>
        <sz val="10"/>
        <color rgb="FFFF0000"/>
        <rFont val="ＭＳ Ｐゴシック"/>
        <family val="3"/>
        <charset val="128"/>
      </rPr>
      <t>携帯端末で使用している等，連絡が取りやすいアドレス</t>
    </r>
    <r>
      <rPr>
        <sz val="10"/>
        <color theme="1"/>
        <rFont val="ＭＳ Ｐゴシック"/>
        <family val="3"/>
        <charset val="128"/>
      </rPr>
      <t>を記入してください。</t>
    </r>
    <rPh sb="0" eb="2">
      <t>ハンカク</t>
    </rPh>
    <rPh sb="2" eb="4">
      <t>ニュウリョク</t>
    </rPh>
    <rPh sb="39" eb="41">
      <t>ケイタイ</t>
    </rPh>
    <rPh sb="41" eb="43">
      <t>タンマツ</t>
    </rPh>
    <rPh sb="44" eb="46">
      <t>シヨウ</t>
    </rPh>
    <rPh sb="50" eb="51">
      <t>トウ</t>
    </rPh>
    <phoneticPr fontId="1"/>
  </si>
  <si>
    <t>申込責任ふりがな</t>
    <phoneticPr fontId="1"/>
  </si>
  <si>
    <t>引率者ふりがな</t>
    <phoneticPr fontId="1"/>
  </si>
  <si>
    <t>引率者職名</t>
    <rPh sb="3" eb="5">
      <t>ショクメイ</t>
    </rPh>
    <phoneticPr fontId="1"/>
  </si>
  <si>
    <t>申込責任職名</t>
    <rPh sb="4" eb="6">
      <t>ショクメイ</t>
    </rPh>
    <phoneticPr fontId="1"/>
  </si>
  <si>
    <t>引率者携帯電話</t>
    <rPh sb="3" eb="5">
      <t>ケイタイ</t>
    </rPh>
    <rPh sb="5" eb="7">
      <t>デンワ</t>
    </rPh>
    <phoneticPr fontId="1"/>
  </si>
  <si>
    <t>発表件数　（記入完了分）</t>
    <rPh sb="0" eb="2">
      <t>ハッピョウ</t>
    </rPh>
    <rPh sb="2" eb="4">
      <t>ケンスウ</t>
    </rPh>
    <rPh sb="10" eb="11">
      <t>ブン</t>
    </rPh>
    <phoneticPr fontId="5"/>
  </si>
  <si>
    <t>この表は，「研究内容」シートに記入した研究発表の分野別件数を表示しています。
申込書を送信する前に，確認をしてください。</t>
    <rPh sb="6" eb="8">
      <t>ケンキュウ</t>
    </rPh>
    <rPh sb="8" eb="10">
      <t>ナイヨウ</t>
    </rPh>
    <rPh sb="15" eb="17">
      <t>キニュウ</t>
    </rPh>
    <rPh sb="19" eb="21">
      <t>ケンキュウ</t>
    </rPh>
    <rPh sb="21" eb="23">
      <t>ハッピョウ</t>
    </rPh>
    <rPh sb="30" eb="32">
      <t>ヒョウジ</t>
    </rPh>
    <rPh sb="39" eb="41">
      <t>モウシコ</t>
    </rPh>
    <rPh sb="41" eb="42">
      <t>ショ</t>
    </rPh>
    <rPh sb="43" eb="45">
      <t>ソウシン</t>
    </rPh>
    <rPh sb="47" eb="48">
      <t>マエ</t>
    </rPh>
    <rPh sb="50" eb="52">
      <t>カクニン</t>
    </rPh>
    <phoneticPr fontId="1"/>
  </si>
  <si>
    <t>半角6桁。大学入試センターの高校コード表（右記のURL）を参照してください。
コード表に記載がない場合はZZZZZZ（半角Zを6個）を記入。</t>
    <rPh sb="0" eb="2">
      <t>ハンカク</t>
    </rPh>
    <rPh sb="3" eb="4">
      <t>ケタ</t>
    </rPh>
    <rPh sb="21" eb="23">
      <t>ウキ</t>
    </rPh>
    <rPh sb="29" eb="31">
      <t>サンショウ</t>
    </rPh>
    <rPh sb="42" eb="43">
      <t>ヒョウ</t>
    </rPh>
    <rPh sb="44" eb="46">
      <t>キサイ</t>
    </rPh>
    <rPh sb="49" eb="51">
      <t>バアイ</t>
    </rPh>
    <rPh sb="59" eb="61">
      <t>ハンカク</t>
    </rPh>
    <rPh sb="64" eb="65">
      <t>コ</t>
    </rPh>
    <rPh sb="67" eb="69">
      <t>キニュウ</t>
    </rPh>
    <phoneticPr fontId="2"/>
  </si>
  <si>
    <t>発表会場において緊急連絡をする場合に使用します。
引率は先生が原則ですが，先生が引率しない場合は，代表生徒名を記入してください。
代表生徒の場合は，他の生徒に連絡が取れるよう準備することをご指導ください。</t>
    <rPh sb="0" eb="3">
      <t>ハッピョウカイ</t>
    </rPh>
    <rPh sb="3" eb="4">
      <t>ジョウ</t>
    </rPh>
    <rPh sb="8" eb="10">
      <t>キンキュウ</t>
    </rPh>
    <rPh sb="18" eb="20">
      <t>シヨウ</t>
    </rPh>
    <rPh sb="25" eb="27">
      <t>インソツ</t>
    </rPh>
    <rPh sb="28" eb="30">
      <t>センセイ</t>
    </rPh>
    <rPh sb="31" eb="33">
      <t>ゲンソク</t>
    </rPh>
    <rPh sb="37" eb="39">
      <t>センセイ</t>
    </rPh>
    <rPh sb="40" eb="42">
      <t>インソツ</t>
    </rPh>
    <rPh sb="45" eb="47">
      <t>バアイ</t>
    </rPh>
    <rPh sb="49" eb="51">
      <t>ダイヒョウ</t>
    </rPh>
    <rPh sb="51" eb="53">
      <t>セイト</t>
    </rPh>
    <rPh sb="53" eb="54">
      <t>メイ</t>
    </rPh>
    <rPh sb="55" eb="57">
      <t>キニュウ</t>
    </rPh>
    <rPh sb="65" eb="67">
      <t>ダイヒョウ</t>
    </rPh>
    <rPh sb="67" eb="69">
      <t>セイト</t>
    </rPh>
    <rPh sb="70" eb="72">
      <t>バアイ</t>
    </rPh>
    <rPh sb="82" eb="83">
      <t>ト</t>
    </rPh>
    <rPh sb="87" eb="89">
      <t>ジュンビ</t>
    </rPh>
    <rPh sb="95" eb="97">
      <t>シドウ</t>
    </rPh>
    <phoneticPr fontId="2"/>
  </si>
  <si>
    <t>発表の件数</t>
    <rPh sb="0" eb="2">
      <t>ハッピョウ</t>
    </rPh>
    <rPh sb="3" eb="5">
      <t>ケンスウ</t>
    </rPh>
    <phoneticPr fontId="1"/>
  </si>
  <si>
    <t>指導教諭氏名</t>
    <rPh sb="0" eb="2">
      <t>シドウ</t>
    </rPh>
    <rPh sb="2" eb="4">
      <t>キョウユ</t>
    </rPh>
    <rPh sb="4" eb="6">
      <t>シメイ</t>
    </rPh>
    <phoneticPr fontId="1"/>
  </si>
  <si>
    <t>教科・科目</t>
    <rPh sb="0" eb="2">
      <t>キョウカ</t>
    </rPh>
    <rPh sb="3" eb="5">
      <t>カモク</t>
    </rPh>
    <phoneticPr fontId="1"/>
  </si>
  <si>
    <t>Email</t>
    <phoneticPr fontId="1"/>
  </si>
  <si>
    <t>研究の主な指導者（先生）を記入。
氏名とふりがなは姓と名の間に全角スペースを１つ入れる。
担当教科・科目は▼ドロップダウンリストから選択。
Emalはオンライン開催への招待メールの送信に使用します。</t>
    <rPh sb="0" eb="2">
      <t>ケンキュウ</t>
    </rPh>
    <rPh sb="3" eb="4">
      <t>オモ</t>
    </rPh>
    <rPh sb="5" eb="8">
      <t>シドウシャ</t>
    </rPh>
    <rPh sb="9" eb="11">
      <t>センセイ</t>
    </rPh>
    <rPh sb="13" eb="15">
      <t>キニュウ</t>
    </rPh>
    <rPh sb="45" eb="47">
      <t>タントウ</t>
    </rPh>
    <rPh sb="47" eb="49">
      <t>キョウカ</t>
    </rPh>
    <rPh sb="50" eb="52">
      <t>カモク</t>
    </rPh>
    <rPh sb="66" eb="68">
      <t>センタク</t>
    </rPh>
    <rPh sb="80" eb="82">
      <t>カイサイ</t>
    </rPh>
    <rPh sb="84" eb="86">
      <t>ショウタイ</t>
    </rPh>
    <rPh sb="90" eb="92">
      <t>ソウシン</t>
    </rPh>
    <rPh sb="93" eb="95">
      <t>シヨウ</t>
    </rPh>
    <phoneticPr fontId="1"/>
  </si>
  <si>
    <t>記入欄1</t>
    <rPh sb="0" eb="2">
      <t>キニュウ</t>
    </rPh>
    <rPh sb="2" eb="3">
      <t>ラン</t>
    </rPh>
    <phoneticPr fontId="1"/>
  </si>
  <si>
    <t>記入欄2</t>
    <rPh sb="0" eb="2">
      <t>キニュウ</t>
    </rPh>
    <rPh sb="2" eb="3">
      <t>ラン</t>
    </rPh>
    <phoneticPr fontId="1"/>
  </si>
  <si>
    <t>記入欄3</t>
    <rPh sb="0" eb="2">
      <t>キニュウ</t>
    </rPh>
    <rPh sb="2" eb="3">
      <t>ラン</t>
    </rPh>
    <phoneticPr fontId="1"/>
  </si>
  <si>
    <t>記入欄4</t>
    <rPh sb="0" eb="2">
      <t>キニュウ</t>
    </rPh>
    <rPh sb="2" eb="3">
      <t>ラン</t>
    </rPh>
    <phoneticPr fontId="1"/>
  </si>
  <si>
    <t>記入欄5</t>
    <rPh sb="0" eb="2">
      <t>キニュウ</t>
    </rPh>
    <rPh sb="2" eb="3">
      <t>ラン</t>
    </rPh>
    <phoneticPr fontId="1"/>
  </si>
  <si>
    <t>記入欄6</t>
    <rPh sb="0" eb="2">
      <t>キニュウ</t>
    </rPh>
    <rPh sb="2" eb="3">
      <t>ラン</t>
    </rPh>
    <phoneticPr fontId="1"/>
  </si>
  <si>
    <t>記入欄7</t>
    <rPh sb="0" eb="2">
      <t>キニュウ</t>
    </rPh>
    <rPh sb="2" eb="3">
      <t>ラン</t>
    </rPh>
    <phoneticPr fontId="1"/>
  </si>
  <si>
    <t>記入欄8</t>
    <rPh sb="0" eb="2">
      <t>キニュウ</t>
    </rPh>
    <rPh sb="2" eb="3">
      <t>ラン</t>
    </rPh>
    <phoneticPr fontId="1"/>
  </si>
  <si>
    <t>記入欄9</t>
    <rPh sb="0" eb="2">
      <t>キニュウ</t>
    </rPh>
    <rPh sb="2" eb="3">
      <t>ラン</t>
    </rPh>
    <phoneticPr fontId="1"/>
  </si>
  <si>
    <t>記入欄10</t>
    <rPh sb="0" eb="2">
      <t>キニュウ</t>
    </rPh>
    <rPh sb="2" eb="3">
      <t>ラン</t>
    </rPh>
    <phoneticPr fontId="1"/>
  </si>
  <si>
    <t>記入欄11</t>
    <rPh sb="0" eb="2">
      <t>キニュウ</t>
    </rPh>
    <rPh sb="2" eb="3">
      <t>ラン</t>
    </rPh>
    <phoneticPr fontId="1"/>
  </si>
  <si>
    <t>記入欄12</t>
    <rPh sb="0" eb="2">
      <t>キニュウ</t>
    </rPh>
    <rPh sb="2" eb="3">
      <t>ラン</t>
    </rPh>
    <phoneticPr fontId="1"/>
  </si>
  <si>
    <t>記入欄13</t>
    <rPh sb="0" eb="2">
      <t>キニュウ</t>
    </rPh>
    <rPh sb="2" eb="3">
      <t>ラン</t>
    </rPh>
    <phoneticPr fontId="1"/>
  </si>
  <si>
    <t>記入欄14</t>
    <rPh sb="0" eb="2">
      <t>キニュウ</t>
    </rPh>
    <rPh sb="2" eb="3">
      <t>ラン</t>
    </rPh>
    <phoneticPr fontId="1"/>
  </si>
  <si>
    <t>記入欄15</t>
    <rPh sb="0" eb="2">
      <t>キニュウ</t>
    </rPh>
    <rPh sb="2" eb="3">
      <t>ラン</t>
    </rPh>
    <phoneticPr fontId="1"/>
  </si>
  <si>
    <t>記入欄16</t>
    <rPh sb="0" eb="2">
      <t>キニュウ</t>
    </rPh>
    <rPh sb="2" eb="3">
      <t>ラン</t>
    </rPh>
    <phoneticPr fontId="1"/>
  </si>
  <si>
    <t>記入欄17</t>
    <rPh sb="0" eb="2">
      <t>キニュウ</t>
    </rPh>
    <rPh sb="2" eb="3">
      <t>ラン</t>
    </rPh>
    <phoneticPr fontId="1"/>
  </si>
  <si>
    <t>記入欄18</t>
    <rPh sb="0" eb="2">
      <t>キニュウ</t>
    </rPh>
    <rPh sb="2" eb="3">
      <t>ラン</t>
    </rPh>
    <phoneticPr fontId="1"/>
  </si>
  <si>
    <t>記入欄19</t>
    <rPh sb="0" eb="2">
      <t>キニュウ</t>
    </rPh>
    <rPh sb="2" eb="3">
      <t>ラン</t>
    </rPh>
    <phoneticPr fontId="1"/>
  </si>
  <si>
    <t>記入欄20</t>
    <rPh sb="0" eb="2">
      <t>キニュウ</t>
    </rPh>
    <rPh sb="2" eb="3">
      <t>ラン</t>
    </rPh>
    <phoneticPr fontId="1"/>
  </si>
  <si>
    <t>記入欄21</t>
    <rPh sb="0" eb="2">
      <t>キニュウ</t>
    </rPh>
    <rPh sb="2" eb="3">
      <t>ラン</t>
    </rPh>
    <phoneticPr fontId="1"/>
  </si>
  <si>
    <t>記入欄22</t>
    <rPh sb="0" eb="2">
      <t>キニュウ</t>
    </rPh>
    <rPh sb="2" eb="3">
      <t>ラン</t>
    </rPh>
    <phoneticPr fontId="1"/>
  </si>
  <si>
    <t>記入欄23</t>
    <rPh sb="0" eb="2">
      <t>キニュウ</t>
    </rPh>
    <rPh sb="2" eb="3">
      <t>ラン</t>
    </rPh>
    <phoneticPr fontId="1"/>
  </si>
  <si>
    <t>記入欄24</t>
    <rPh sb="0" eb="2">
      <t>キニュウ</t>
    </rPh>
    <rPh sb="2" eb="3">
      <t>ラン</t>
    </rPh>
    <phoneticPr fontId="1"/>
  </si>
  <si>
    <t>記入欄25</t>
    <rPh sb="0" eb="2">
      <t>キニュウ</t>
    </rPh>
    <rPh sb="2" eb="3">
      <t>ラン</t>
    </rPh>
    <phoneticPr fontId="1"/>
  </si>
  <si>
    <t>記入欄26</t>
    <rPh sb="0" eb="2">
      <t>キニュウ</t>
    </rPh>
    <rPh sb="2" eb="3">
      <t>ラン</t>
    </rPh>
    <phoneticPr fontId="1"/>
  </si>
  <si>
    <t>記入欄27</t>
    <rPh sb="0" eb="2">
      <t>キニュウ</t>
    </rPh>
    <rPh sb="2" eb="3">
      <t>ラン</t>
    </rPh>
    <phoneticPr fontId="1"/>
  </si>
  <si>
    <t>記入欄28</t>
    <rPh sb="0" eb="2">
      <t>キニュウ</t>
    </rPh>
    <rPh sb="2" eb="3">
      <t>ラン</t>
    </rPh>
    <phoneticPr fontId="1"/>
  </si>
  <si>
    <t>記入欄29</t>
    <rPh sb="0" eb="2">
      <t>キニュウ</t>
    </rPh>
    <rPh sb="2" eb="3">
      <t>ラン</t>
    </rPh>
    <phoneticPr fontId="1"/>
  </si>
  <si>
    <t>記入欄30</t>
    <rPh sb="0" eb="2">
      <t>キニュウ</t>
    </rPh>
    <rPh sb="2" eb="3">
      <t>ラン</t>
    </rPh>
    <phoneticPr fontId="1"/>
  </si>
  <si>
    <t>記入欄31</t>
    <rPh sb="0" eb="2">
      <t>キニュウ</t>
    </rPh>
    <rPh sb="2" eb="3">
      <t>ラン</t>
    </rPh>
    <phoneticPr fontId="1"/>
  </si>
  <si>
    <t>記入欄32</t>
    <rPh sb="0" eb="2">
      <t>キニュウ</t>
    </rPh>
    <rPh sb="2" eb="3">
      <t>ラン</t>
    </rPh>
    <phoneticPr fontId="1"/>
  </si>
  <si>
    <t>記入欄33</t>
    <rPh sb="0" eb="2">
      <t>キニュウ</t>
    </rPh>
    <rPh sb="2" eb="3">
      <t>ラン</t>
    </rPh>
    <phoneticPr fontId="1"/>
  </si>
  <si>
    <t>記入欄34</t>
    <rPh sb="0" eb="2">
      <t>キニュウ</t>
    </rPh>
    <rPh sb="2" eb="3">
      <t>ラン</t>
    </rPh>
    <phoneticPr fontId="1"/>
  </si>
  <si>
    <t>記入欄35</t>
    <rPh sb="0" eb="2">
      <t>キニュウ</t>
    </rPh>
    <rPh sb="2" eb="3">
      <t>ラン</t>
    </rPh>
    <phoneticPr fontId="1"/>
  </si>
  <si>
    <t>記入欄36</t>
    <rPh sb="0" eb="2">
      <t>キニュウ</t>
    </rPh>
    <rPh sb="2" eb="3">
      <t>ラン</t>
    </rPh>
    <phoneticPr fontId="1"/>
  </si>
  <si>
    <t>記入欄37</t>
    <rPh sb="0" eb="2">
      <t>キニュウ</t>
    </rPh>
    <rPh sb="2" eb="3">
      <t>ラン</t>
    </rPh>
    <phoneticPr fontId="1"/>
  </si>
  <si>
    <t>記入欄38</t>
    <rPh sb="0" eb="2">
      <t>キニュウ</t>
    </rPh>
    <rPh sb="2" eb="3">
      <t>ラン</t>
    </rPh>
    <phoneticPr fontId="1"/>
  </si>
  <si>
    <t>記入欄39</t>
    <rPh sb="0" eb="2">
      <t>キニュウ</t>
    </rPh>
    <rPh sb="2" eb="3">
      <t>ラン</t>
    </rPh>
    <phoneticPr fontId="1"/>
  </si>
  <si>
    <t>記入欄40</t>
    <rPh sb="0" eb="2">
      <t>キニュウ</t>
    </rPh>
    <rPh sb="2" eb="3">
      <t>ラン</t>
    </rPh>
    <phoneticPr fontId="1"/>
  </si>
  <si>
    <t>記入欄41</t>
    <rPh sb="0" eb="2">
      <t>キニュウ</t>
    </rPh>
    <rPh sb="2" eb="3">
      <t>ラン</t>
    </rPh>
    <phoneticPr fontId="1"/>
  </si>
  <si>
    <t>記入欄42</t>
    <rPh sb="0" eb="2">
      <t>キニュウ</t>
    </rPh>
    <rPh sb="2" eb="3">
      <t>ラン</t>
    </rPh>
    <phoneticPr fontId="1"/>
  </si>
  <si>
    <t>記入欄43</t>
    <rPh sb="0" eb="2">
      <t>キニュウ</t>
    </rPh>
    <rPh sb="2" eb="3">
      <t>ラン</t>
    </rPh>
    <phoneticPr fontId="1"/>
  </si>
  <si>
    <t>記入欄44</t>
    <rPh sb="0" eb="2">
      <t>キニュウ</t>
    </rPh>
    <rPh sb="2" eb="3">
      <t>ラン</t>
    </rPh>
    <phoneticPr fontId="1"/>
  </si>
  <si>
    <t>記入欄45</t>
    <rPh sb="0" eb="2">
      <t>キニュウ</t>
    </rPh>
    <rPh sb="2" eb="3">
      <t>ラン</t>
    </rPh>
    <phoneticPr fontId="1"/>
  </si>
  <si>
    <t>記入欄46</t>
    <rPh sb="0" eb="2">
      <t>キニュウ</t>
    </rPh>
    <rPh sb="2" eb="3">
      <t>ラン</t>
    </rPh>
    <phoneticPr fontId="1"/>
  </si>
  <si>
    <t>記入欄47</t>
    <rPh sb="0" eb="2">
      <t>キニュウ</t>
    </rPh>
    <rPh sb="2" eb="3">
      <t>ラン</t>
    </rPh>
    <phoneticPr fontId="1"/>
  </si>
  <si>
    <t>記入欄48</t>
    <rPh sb="0" eb="2">
      <t>キニュウ</t>
    </rPh>
    <rPh sb="2" eb="3">
      <t>ラン</t>
    </rPh>
    <phoneticPr fontId="1"/>
  </si>
  <si>
    <t>記入欄49</t>
    <rPh sb="0" eb="2">
      <t>キニュウ</t>
    </rPh>
    <rPh sb="2" eb="3">
      <t>ラン</t>
    </rPh>
    <phoneticPr fontId="1"/>
  </si>
  <si>
    <t>記入欄50</t>
    <rPh sb="0" eb="2">
      <t>キニュウ</t>
    </rPh>
    <rPh sb="2" eb="3">
      <t>ラン</t>
    </rPh>
    <phoneticPr fontId="1"/>
  </si>
  <si>
    <t>PW</t>
    <phoneticPr fontId="1"/>
  </si>
  <si>
    <t>学校名</t>
    <rPh sb="0" eb="3">
      <t>ガッコウメイ</t>
    </rPh>
    <phoneticPr fontId="1"/>
  </si>
  <si>
    <t>申込み書ID</t>
    <rPh sb="0" eb="2">
      <t>モウシコ</t>
    </rPh>
    <rPh sb="3" eb="4">
      <t>ショ</t>
    </rPh>
    <phoneticPr fontId="1"/>
  </si>
  <si>
    <t>申込責任者氏名</t>
    <rPh sb="0" eb="2">
      <t>モウシコ</t>
    </rPh>
    <rPh sb="2" eb="5">
      <t>セキニンシャ</t>
    </rPh>
    <rPh sb="5" eb="7">
      <t>シメイ</t>
    </rPh>
    <phoneticPr fontId="1"/>
  </si>
  <si>
    <t>事務連絡用メール</t>
    <rPh sb="0" eb="2">
      <t>ジム</t>
    </rPh>
    <rPh sb="2" eb="5">
      <t>レンラクヨウ</t>
    </rPh>
    <phoneticPr fontId="1"/>
  </si>
  <si>
    <t>項目</t>
    <rPh sb="0" eb="2">
      <t>コウモク</t>
    </rPh>
    <phoneticPr fontId="1"/>
  </si>
  <si>
    <r>
      <t>入力完了後に表示されます。（後に交付する</t>
    </r>
    <r>
      <rPr>
        <sz val="10"/>
        <color rgb="FFFF0000"/>
        <rFont val="ＭＳ Ｐゴシック"/>
        <family val="3"/>
        <charset val="128"/>
      </rPr>
      <t>発表番号とは関係ありません</t>
    </r>
    <r>
      <rPr>
        <sz val="10"/>
        <color theme="1"/>
        <rFont val="ＭＳ Ｐゴシック"/>
        <family val="3"/>
        <charset val="128"/>
      </rPr>
      <t>）。</t>
    </r>
    <rPh sb="0" eb="2">
      <t>ニュウリョク</t>
    </rPh>
    <rPh sb="2" eb="5">
      <t>カンリョウゴ</t>
    </rPh>
    <rPh sb="6" eb="8">
      <t>ヒョウジ</t>
    </rPh>
    <rPh sb="14" eb="15">
      <t>ノチ</t>
    </rPh>
    <rPh sb="16" eb="18">
      <t>コウフ</t>
    </rPh>
    <rPh sb="20" eb="22">
      <t>ハッピョウ</t>
    </rPh>
    <rPh sb="22" eb="24">
      <t>バンゴウ</t>
    </rPh>
    <rPh sb="26" eb="28">
      <t>カンケイ</t>
    </rPh>
    <phoneticPr fontId="1"/>
  </si>
  <si>
    <t>整理番号</t>
    <rPh sb="0" eb="2">
      <t>セイリ</t>
    </rPh>
    <rPh sb="2" eb="4">
      <t>バンゴウ</t>
    </rPh>
    <phoneticPr fontId="1"/>
  </si>
  <si>
    <t>2021</t>
    <phoneticPr fontId="1"/>
  </si>
  <si>
    <t>－</t>
    <phoneticPr fontId="1"/>
  </si>
  <si>
    <t>000-0000-0000</t>
    <phoneticPr fontId="1"/>
  </si>
  <si>
    <t>（例）abcdefgh@xyz.co.jp</t>
    <phoneticPr fontId="2"/>
  </si>
  <si>
    <t>（例）○○県□□市△△1-2-3</t>
    <rPh sb="5" eb="6">
      <t>ケン</t>
    </rPh>
    <rPh sb="8" eb="9">
      <t>シ</t>
    </rPh>
    <phoneticPr fontId="2"/>
  </si>
  <si>
    <t>https://www.dnc.ac.jp/albums/abm.php?f=abm00036160.pdf&amp;n=10_%E9%AB%98%E7%AD%89%E5%AD%A6%E6%A0%A1%E7%AD%89%E3%82%B3%E3%83%BC%E3%83%89.pdf</t>
    <phoneticPr fontId="1"/>
  </si>
  <si>
    <t>必要に応じて記入してください。</t>
    <rPh sb="0" eb="2">
      <t>ヒツヨウ</t>
    </rPh>
    <rPh sb="3" eb="4">
      <t>オウ</t>
    </rPh>
    <rPh sb="6" eb="8">
      <t>キニュウ</t>
    </rPh>
    <phoneticPr fontId="1"/>
  </si>
  <si>
    <t>5：生物Ⅰ：動物科学，栄養学，病理学，生理学，心理学など</t>
    <rPh sb="23" eb="26">
      <t>シンリガク</t>
    </rPh>
    <phoneticPr fontId="1"/>
  </si>
  <si>
    <r>
      <t>1　「記入上の注意」と「記入例等」を参考に，</t>
    </r>
    <r>
      <rPr>
        <b/>
        <sz val="10"/>
        <color rgb="FFFF0000"/>
        <rFont val="ＭＳ Ｐゴシック"/>
        <family val="3"/>
        <charset val="128"/>
      </rPr>
      <t>太枠の「記入欄」に該当事項を記入</t>
    </r>
    <r>
      <rPr>
        <sz val="10"/>
        <color theme="1"/>
        <rFont val="ＭＳ Ｐゴシック"/>
        <family val="3"/>
        <charset val="128"/>
      </rPr>
      <t>してください。</t>
    </r>
    <r>
      <rPr>
        <b/>
        <sz val="10"/>
        <color indexed="10"/>
        <rFont val="ＭＳ Ｐゴシック"/>
        <family val="3"/>
        <charset val="128"/>
      </rPr>
      <t>黄色いセルは入力必須項目</t>
    </r>
    <r>
      <rPr>
        <sz val="10"/>
        <color theme="1"/>
        <rFont val="ＭＳ Ｐゴシック"/>
        <family val="3"/>
        <charset val="128"/>
      </rPr>
      <t>です。
2　「基本事項」と「研究内容」の入力必須事項全ての記入が完了すると，セルC4に申込書IDが表示されます。
3　申込書の入力が完了したら保存終了して，</t>
    </r>
    <r>
      <rPr>
        <b/>
        <sz val="10"/>
        <color rgb="FFFF0000"/>
        <rFont val="ＭＳ Ｐゴシック"/>
        <family val="3"/>
        <charset val="128"/>
      </rPr>
      <t>千葉大学高大連携支援室のWEBサイトの申込フォームを使用して送信</t>
    </r>
    <r>
      <rPr>
        <sz val="10"/>
        <color theme="1"/>
        <rFont val="ＭＳ Ｐゴシック"/>
        <family val="3"/>
        <charset val="128"/>
      </rPr>
      <t>してください。
4　申込書のファイル名は， 送信時に申込書IDと同じファイル名に自動的に変更されて送信されます。</t>
    </r>
    <rPh sb="22" eb="24">
      <t>フトワク</t>
    </rPh>
    <rPh sb="100" eb="102">
      <t>モウシコ</t>
    </rPh>
    <rPh sb="102" eb="103">
      <t>ショ</t>
    </rPh>
    <rPh sb="106" eb="108">
      <t>ヒョウジ</t>
    </rPh>
    <rPh sb="116" eb="118">
      <t>モウシコ</t>
    </rPh>
    <rPh sb="118" eb="119">
      <t>ショ</t>
    </rPh>
    <rPh sb="120" eb="122">
      <t>ニュウリョク</t>
    </rPh>
    <rPh sb="123" eb="125">
      <t>カンリョウ</t>
    </rPh>
    <rPh sb="128" eb="130">
      <t>ホゾン</t>
    </rPh>
    <rPh sb="130" eb="132">
      <t>シュウリョウ</t>
    </rPh>
    <rPh sb="135" eb="139">
      <t>チバダイガク</t>
    </rPh>
    <rPh sb="139" eb="141">
      <t>コウダイ</t>
    </rPh>
    <rPh sb="141" eb="143">
      <t>レンケイ</t>
    </rPh>
    <rPh sb="143" eb="146">
      <t>シエンシツ</t>
    </rPh>
    <rPh sb="154" eb="156">
      <t>モウシコ</t>
    </rPh>
    <rPh sb="161" eb="163">
      <t>シヨウ</t>
    </rPh>
    <rPh sb="165" eb="167">
      <t>ソウシン</t>
    </rPh>
    <rPh sb="177" eb="180">
      <t>モウシコミショ</t>
    </rPh>
    <rPh sb="185" eb="186">
      <t>メイ</t>
    </rPh>
    <rPh sb="189" eb="191">
      <t>ソウシン</t>
    </rPh>
    <rPh sb="191" eb="192">
      <t>ジ</t>
    </rPh>
    <rPh sb="193" eb="196">
      <t>モウシコミショ</t>
    </rPh>
    <rPh sb="199" eb="200">
      <t>オナ</t>
    </rPh>
    <rPh sb="205" eb="206">
      <t>メイ</t>
    </rPh>
    <rPh sb="211" eb="213">
      <t>ヘンコウ</t>
    </rPh>
    <rPh sb="216" eb="218">
      <t>ソウシン</t>
    </rPh>
    <phoneticPr fontId="1"/>
  </si>
  <si>
    <r>
      <t xml:space="preserve">月(２桁)・日(２桁)・時(２桁)　計6桁を半角で入力。ファイルの新旧の判定に利用します。
</t>
    </r>
    <r>
      <rPr>
        <b/>
        <sz val="10"/>
        <color rgb="FFFF0000"/>
        <rFont val="ＭＳ Ｐゴシック"/>
        <family val="3"/>
        <charset val="128"/>
      </rPr>
      <t>「修正申込」をする場合は，「新規申込」より新しい日時に更新</t>
    </r>
    <r>
      <rPr>
        <sz val="10"/>
        <color theme="1"/>
        <rFont val="ＭＳ Ｐゴシック"/>
        <family val="3"/>
        <charset val="128"/>
      </rPr>
      <t>してください。</t>
    </r>
    <rPh sb="0" eb="1">
      <t>ツキ</t>
    </rPh>
    <rPh sb="3" eb="4">
      <t>ケタ</t>
    </rPh>
    <rPh sb="6" eb="7">
      <t>ニチ</t>
    </rPh>
    <rPh sb="9" eb="10">
      <t>ケタ</t>
    </rPh>
    <rPh sb="12" eb="13">
      <t>ジ</t>
    </rPh>
    <rPh sb="15" eb="16">
      <t>ケタ</t>
    </rPh>
    <rPh sb="18" eb="19">
      <t>ケイ</t>
    </rPh>
    <rPh sb="20" eb="21">
      <t>ケタ</t>
    </rPh>
    <rPh sb="25" eb="27">
      <t>ニュウリョク</t>
    </rPh>
    <rPh sb="33" eb="35">
      <t>シンキュウ</t>
    </rPh>
    <rPh sb="36" eb="38">
      <t>ハンテイ</t>
    </rPh>
    <rPh sb="39" eb="41">
      <t>リヨウ</t>
    </rPh>
    <rPh sb="47" eb="49">
      <t>シュウセイ</t>
    </rPh>
    <rPh sb="49" eb="51">
      <t>モウシコミ</t>
    </rPh>
    <rPh sb="55" eb="57">
      <t>バアイ</t>
    </rPh>
    <rPh sb="60" eb="62">
      <t>シンキ</t>
    </rPh>
    <rPh sb="62" eb="64">
      <t>モウシコミ</t>
    </rPh>
    <rPh sb="67" eb="68">
      <t>アタラ</t>
    </rPh>
    <rPh sb="70" eb="72">
      <t>ニチジ</t>
    </rPh>
    <rPh sb="73" eb="75">
      <t>コウシン</t>
    </rPh>
    <phoneticPr fontId="2"/>
  </si>
  <si>
    <t>「新規申込」又は「修正申込」のいずれかを▼ドロップダウンリストから選択します。
修正申込とは，新規申込後に追加や修正等があったときにする再申込のことです。</t>
    <rPh sb="1" eb="3">
      <t>シンキ</t>
    </rPh>
    <rPh sb="6" eb="7">
      <t>マタ</t>
    </rPh>
    <rPh sb="9" eb="11">
      <t>シュウセイ</t>
    </rPh>
    <rPh sb="11" eb="13">
      <t>モウシコミ</t>
    </rPh>
    <rPh sb="33" eb="35">
      <t>センタク</t>
    </rPh>
    <rPh sb="40" eb="42">
      <t>シュウセイ</t>
    </rPh>
    <rPh sb="42" eb="44">
      <t>モウシコ</t>
    </rPh>
    <rPh sb="47" eb="49">
      <t>シンキ</t>
    </rPh>
    <rPh sb="49" eb="51">
      <t>モウシコ</t>
    </rPh>
    <rPh sb="51" eb="52">
      <t>ゴ</t>
    </rPh>
    <rPh sb="53" eb="55">
      <t>ツイカ</t>
    </rPh>
    <rPh sb="56" eb="58">
      <t>シュウセイ</t>
    </rPh>
    <rPh sb="58" eb="59">
      <t>トウ</t>
    </rPh>
    <rPh sb="68" eb="69">
      <t>サイ</t>
    </rPh>
    <rPh sb="69" eb="71">
      <t>モウシコ</t>
    </rPh>
    <phoneticPr fontId="2"/>
  </si>
  <si>
    <r>
      <t xml:space="preserve">半角数字。研究発表の件数を入力。
</t>
    </r>
    <r>
      <rPr>
        <b/>
        <sz val="10"/>
        <color rgb="FFFF0000"/>
        <rFont val="ＭＳ Ｐゴシック"/>
        <family val="3"/>
        <charset val="128"/>
      </rPr>
      <t>「研究内容」に記入する研究発表の件数と一致していないと申込書は送信できません。</t>
    </r>
    <rPh sb="0" eb="2">
      <t>ハンカク</t>
    </rPh>
    <rPh sb="2" eb="4">
      <t>スウジ</t>
    </rPh>
    <rPh sb="5" eb="7">
      <t>ケンキュウ</t>
    </rPh>
    <rPh sb="7" eb="9">
      <t>ハッピョウ</t>
    </rPh>
    <rPh sb="10" eb="12">
      <t>ケンスウ</t>
    </rPh>
    <rPh sb="13" eb="15">
      <t>ニュウリョク</t>
    </rPh>
    <rPh sb="18" eb="20">
      <t>ケンキュウ</t>
    </rPh>
    <rPh sb="20" eb="22">
      <t>ナイヨウ</t>
    </rPh>
    <rPh sb="24" eb="26">
      <t>キニュウ</t>
    </rPh>
    <rPh sb="28" eb="30">
      <t>ケンキュウ</t>
    </rPh>
    <rPh sb="30" eb="32">
      <t>ハッピョウ</t>
    </rPh>
    <rPh sb="33" eb="35">
      <t>ケンスウ</t>
    </rPh>
    <rPh sb="36" eb="38">
      <t>イッチ</t>
    </rPh>
    <rPh sb="44" eb="46">
      <t>モウシコ</t>
    </rPh>
    <rPh sb="46" eb="47">
      <t>ショ</t>
    </rPh>
    <rPh sb="48" eb="50">
      <t>ソウシン</t>
    </rPh>
    <phoneticPr fontId="2"/>
  </si>
  <si>
    <r>
      <t xml:space="preserve">半角入力。「申込書の受領メール」と「受付完了メール」をこのアドレスに送信します。
</t>
    </r>
    <r>
      <rPr>
        <b/>
        <sz val="10"/>
        <color rgb="FFFF0000"/>
        <rFont val="ＭＳ Ｐゴシック"/>
        <family val="3"/>
        <charset val="128"/>
      </rPr>
      <t>ファイルサイズが大きい添付ファイルでも受け取れるメール</t>
    </r>
    <r>
      <rPr>
        <sz val="10"/>
        <color theme="1"/>
        <rFont val="ＭＳ Ｐゴシック"/>
        <family val="3"/>
        <charset val="128"/>
      </rPr>
      <t>にしてください。</t>
    </r>
    <rPh sb="0" eb="2">
      <t>ハンカク</t>
    </rPh>
    <rPh sb="2" eb="4">
      <t>ニュウリョク</t>
    </rPh>
    <rPh sb="52" eb="54">
      <t>テンプ</t>
    </rPh>
    <rPh sb="60" eb="61">
      <t>ウ</t>
    </rPh>
    <rPh sb="62" eb="63">
      <t>ト</t>
    </rPh>
    <phoneticPr fontId="1"/>
  </si>
  <si>
    <t>電話番号</t>
    <rPh sb="0" eb="2">
      <t>デンワ</t>
    </rPh>
    <rPh sb="2" eb="4">
      <t>バンゴウ</t>
    </rPh>
    <phoneticPr fontId="1"/>
  </si>
  <si>
    <t>Email　※</t>
    <phoneticPr fontId="1"/>
  </si>
  <si>
    <r>
      <t>１　「記入上の注意等」を参考に，</t>
    </r>
    <r>
      <rPr>
        <b/>
        <sz val="10"/>
        <color rgb="FFFF0000"/>
        <rFont val="ＭＳ Ｐゴシック"/>
        <family val="3"/>
        <charset val="128"/>
      </rPr>
      <t>太枠の「記入欄」に該当事項を記入</t>
    </r>
    <r>
      <rPr>
        <sz val="10"/>
        <color theme="1"/>
        <rFont val="ＭＳ Ｐゴシック"/>
        <family val="3"/>
        <charset val="128"/>
      </rPr>
      <t>してください。</t>
    </r>
    <r>
      <rPr>
        <b/>
        <sz val="10"/>
        <color indexed="10"/>
        <rFont val="ＭＳ Ｐゴシック"/>
        <family val="3"/>
        <charset val="128"/>
      </rPr>
      <t>黄色いセルは入力必須項目</t>
    </r>
    <r>
      <rPr>
        <sz val="10"/>
        <color theme="1"/>
        <rFont val="ＭＳ Ｐゴシック"/>
        <family val="3"/>
        <charset val="128"/>
      </rPr>
      <t>です。
２　</t>
    </r>
    <r>
      <rPr>
        <b/>
        <sz val="10"/>
        <color indexed="10"/>
        <rFont val="ＭＳ Ｐゴシック"/>
        <family val="3"/>
        <charset val="128"/>
      </rPr>
      <t>記入欄1，記入欄2，記入欄3，・・・の順に記入</t>
    </r>
    <r>
      <rPr>
        <sz val="10"/>
        <color theme="1"/>
        <rFont val="ＭＳ Ｐゴシック"/>
        <family val="3"/>
        <charset val="128"/>
      </rPr>
      <t>し，間を空けないでください。
３　各記入欄の</t>
    </r>
    <r>
      <rPr>
        <b/>
        <sz val="10"/>
        <color indexed="10"/>
        <rFont val="ＭＳ Ｐゴシック"/>
        <family val="3"/>
        <charset val="128"/>
      </rPr>
      <t>生徒氏名以降は上から詰めて記入</t>
    </r>
    <r>
      <rPr>
        <sz val="10"/>
        <color theme="1"/>
        <rFont val="ＭＳ Ｐゴシック"/>
        <family val="3"/>
        <charset val="128"/>
      </rPr>
      <t>し，間を空けないでください。
４　随時次のようなチェックをしています（入力件数のみのチェックで文字数等のチェックはしていません）。
　・各研究内容の必須入力項目がすべて記入されているか。OKなら各研究内容の記入欄上段のセルに○印が表示され，セルがピンク色に変わります。　
　・記入が完了した研究内容の件数が[基本事項]の&lt;研究発表の件数&gt;と一致しているか。OKならセルD9に〇印が表示され，セルがピンク色に変わります。
← 記入が完了した研究内容の件数が表示されます。</t>
    </r>
    <rPh sb="16" eb="18">
      <t>フトワク</t>
    </rPh>
    <rPh sb="57" eb="60">
      <t>キニュウラン</t>
    </rPh>
    <rPh sb="62" eb="65">
      <t>キニュウラン</t>
    </rPh>
    <rPh sb="76" eb="77">
      <t>ジュン</t>
    </rPh>
    <rPh sb="97" eb="98">
      <t>カク</t>
    </rPh>
    <rPh sb="98" eb="100">
      <t>キニュウ</t>
    </rPh>
    <rPh sb="100" eb="101">
      <t>ラン</t>
    </rPh>
    <rPh sb="102" eb="104">
      <t>セイト</t>
    </rPh>
    <rPh sb="104" eb="106">
      <t>シメイ</t>
    </rPh>
    <rPh sb="106" eb="108">
      <t>イコウ</t>
    </rPh>
    <rPh sb="109" eb="110">
      <t>ウエ</t>
    </rPh>
    <rPh sb="112" eb="113">
      <t>ツ</t>
    </rPh>
    <rPh sb="115" eb="117">
      <t>キニュウ</t>
    </rPh>
    <rPh sb="119" eb="120">
      <t>アイダ</t>
    </rPh>
    <rPh sb="121" eb="122">
      <t>ア</t>
    </rPh>
    <rPh sb="134" eb="136">
      <t>ズイジ</t>
    </rPh>
    <rPh sb="136" eb="137">
      <t>ツギ</t>
    </rPh>
    <rPh sb="152" eb="154">
      <t>ニュウリョク</t>
    </rPh>
    <rPh sb="154" eb="156">
      <t>ケンスウ</t>
    </rPh>
    <rPh sb="164" eb="167">
      <t>モジスウ</t>
    </rPh>
    <rPh sb="167" eb="168">
      <t>トウ</t>
    </rPh>
    <rPh sb="243" eb="244">
      <t>イロ</t>
    </rPh>
    <rPh sb="278" eb="280">
      <t>ケンキュウ</t>
    </rPh>
    <rPh sb="283" eb="285">
      <t>ケンスウ</t>
    </rPh>
    <phoneticPr fontId="1"/>
  </si>
  <si>
    <r>
      <t xml:space="preserve">個人研究の場合は，代表生徒の欄に記入。
共同研究の場合は，代表者を代表生徒の欄に記入し，他の生徒はそれ以降の欄に間を空けないで入力。
</t>
    </r>
    <r>
      <rPr>
        <b/>
        <sz val="10"/>
        <color rgb="FFFF0000"/>
        <rFont val="ＭＳ Ｐゴシック"/>
        <family val="3"/>
        <charset val="128"/>
      </rPr>
      <t>応募状況によって9月25日に実施する質疑応答への参加者数に制限を設ける場合があります。生徒の記入順は、質疑応答への参加の優先度を考慮して記入してください（優先度が高い生徒ほど上の欄に記入）。</t>
    </r>
    <r>
      <rPr>
        <sz val="10"/>
        <color theme="1"/>
        <rFont val="ＭＳ Ｐゴシック"/>
        <family val="3"/>
        <charset val="128"/>
      </rPr>
      <t xml:space="preserve">
氏名とふりがなは姓と名の間に全角スペースを１つ入れる。
（例）千葉　太郎，ちば　たろう
英語による発表の場合は，[氏名]は漢字で，「ふりがな」は半角ローマ字で入力（スペースも半角）。　
(例)千葉　太郎，Taro Chiba
学年は▼ドロップダウンリストから選択。
（例）高校1年：1，　高校2年：2，　中等教育学校5年：2
</t>
    </r>
    <r>
      <rPr>
        <b/>
        <sz val="10"/>
        <color rgb="FFFF0000"/>
        <rFont val="ＭＳ Ｐゴシック"/>
        <family val="3"/>
        <charset val="128"/>
      </rPr>
      <t>※ オンライン発表会に参加する生徒は、Emailの記入が必須です</t>
    </r>
    <r>
      <rPr>
        <sz val="10"/>
        <color rgb="FFFF0000"/>
        <rFont val="ＭＳ Ｐゴシック"/>
        <family val="3"/>
        <charset val="128"/>
      </rPr>
      <t>。</t>
    </r>
    <rPh sb="0" eb="2">
      <t>コジン</t>
    </rPh>
    <rPh sb="2" eb="4">
      <t>ケンキュウ</t>
    </rPh>
    <rPh sb="20" eb="22">
      <t>キョウドウ</t>
    </rPh>
    <rPh sb="22" eb="24">
      <t>ケンキュウ</t>
    </rPh>
    <rPh sb="25" eb="27">
      <t>バアイ</t>
    </rPh>
    <rPh sb="29" eb="31">
      <t>ダイヒョウ</t>
    </rPh>
    <rPh sb="31" eb="32">
      <t>シャ</t>
    </rPh>
    <rPh sb="35" eb="37">
      <t>セイト</t>
    </rPh>
    <rPh sb="38" eb="39">
      <t>ラン</t>
    </rPh>
    <rPh sb="40" eb="42">
      <t>キニュウ</t>
    </rPh>
    <rPh sb="44" eb="45">
      <t>タ</t>
    </rPh>
    <rPh sb="46" eb="48">
      <t>セイト</t>
    </rPh>
    <rPh sb="51" eb="53">
      <t>イコウ</t>
    </rPh>
    <rPh sb="54" eb="55">
      <t>ラン</t>
    </rPh>
    <rPh sb="56" eb="57">
      <t>アイダ</t>
    </rPh>
    <rPh sb="58" eb="59">
      <t>ア</t>
    </rPh>
    <rPh sb="63" eb="65">
      <t>ニュウリョク</t>
    </rPh>
    <rPh sb="113" eb="115">
      <t>キニュウ</t>
    </rPh>
    <rPh sb="115" eb="116">
      <t>ジュン</t>
    </rPh>
    <rPh sb="163" eb="165">
      <t>シメイ</t>
    </rPh>
    <rPh sb="192" eb="193">
      <t>レイ</t>
    </rPh>
    <rPh sb="194" eb="196">
      <t>チバ</t>
    </rPh>
    <rPh sb="197" eb="199">
      <t>タロウ</t>
    </rPh>
    <rPh sb="221" eb="223">
      <t>シメイ</t>
    </rPh>
    <rPh sb="225" eb="227">
      <t>カンジ</t>
    </rPh>
    <rPh sb="299" eb="300">
      <t>レイ</t>
    </rPh>
    <rPh sb="301" eb="303">
      <t>コウコウ</t>
    </rPh>
    <rPh sb="304" eb="305">
      <t>ネン</t>
    </rPh>
    <rPh sb="309" eb="311">
      <t>コウコウ</t>
    </rPh>
    <rPh sb="312" eb="313">
      <t>ネン</t>
    </rPh>
    <rPh sb="317" eb="319">
      <t>チュウトウ</t>
    </rPh>
    <rPh sb="319" eb="321">
      <t>キョウイク</t>
    </rPh>
    <rPh sb="321" eb="323">
      <t>ガッコウ</t>
    </rPh>
    <rPh sb="324" eb="325">
      <t>ネン</t>
    </rPh>
    <rPh sb="336" eb="339">
      <t>ハッピョウカイ</t>
    </rPh>
    <rPh sb="340" eb="342">
      <t>サンカ</t>
    </rPh>
    <rPh sb="354" eb="356">
      <t>キニュウ</t>
    </rPh>
    <phoneticPr fontId="1"/>
  </si>
  <si>
    <t>ver.210804</t>
    <phoneticPr fontId="1"/>
  </si>
  <si>
    <t>１５０文字以上３００文字以内で記入。
英語による発表の場合は，英語150単語以内で記入。</t>
    <rPh sb="3" eb="5">
      <t>モジ</t>
    </rPh>
    <rPh sb="5" eb="7">
      <t>イジョウ</t>
    </rPh>
    <rPh sb="10" eb="12">
      <t>モジ</t>
    </rPh>
    <rPh sb="12" eb="14">
      <t>イナイ</t>
    </rPh>
    <rPh sb="15" eb="17">
      <t>キニュウ</t>
    </rPh>
    <rPh sb="20" eb="22">
      <t>エイゴ</t>
    </rPh>
    <rPh sb="25" eb="27">
      <t>ハッピョウ</t>
    </rPh>
    <rPh sb="28" eb="30">
      <t>バアイ</t>
    </rPh>
    <rPh sb="32" eb="34">
      <t>エイゴ</t>
    </rPh>
    <rPh sb="37" eb="39">
      <t>タンゴ</t>
    </rPh>
    <rPh sb="39" eb="41">
      <t>イナイ</t>
    </rPh>
    <rPh sb="42" eb="4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</si>
</sst>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0"/>
      <color theme="1"/>
      <name val="ＭＳ Ｐゴシック"/>
      <family val="3"/>
      <charset val="128"/>
    </font>
    <font>
      <sz val="6"/>
      <name val="ＭＳ Ｐゴシック"/>
      <family val="3"/>
      <charset val="128"/>
    </font>
    <font>
      <sz val="6"/>
      <name val="ＭＳ Ｐゴシック"/>
      <family val="3"/>
      <charset val="128"/>
    </font>
    <font>
      <b/>
      <sz val="10"/>
      <color indexed="10"/>
      <name val="ＭＳ Ｐゴシック"/>
      <family val="3"/>
      <charset val="128"/>
    </font>
    <font>
      <sz val="10"/>
      <name val="ＭＳ Ｐゴシック"/>
      <family val="3"/>
      <charset val="128"/>
    </font>
    <font>
      <sz val="6"/>
      <name val="ＭＳ Ｐゴシック"/>
      <family val="3"/>
      <charset val="128"/>
    </font>
    <font>
      <sz val="10"/>
      <color theme="1"/>
      <name val="ＭＳ Ｐゴシック"/>
      <family val="3"/>
      <charset val="128"/>
    </font>
    <font>
      <u/>
      <sz val="10"/>
      <color theme="10"/>
      <name val="ＭＳ Ｐゴシック"/>
      <family val="3"/>
      <charset val="128"/>
    </font>
    <font>
      <b/>
      <sz val="10"/>
      <color theme="1"/>
      <name val="ＭＳ Ｐゴシック"/>
      <family val="3"/>
      <charset val="128"/>
    </font>
    <font>
      <sz val="10.5"/>
      <color theme="1"/>
      <name val="ＭＳ Ｐゴシック"/>
      <family val="3"/>
      <charset val="128"/>
    </font>
    <font>
      <b/>
      <sz val="14"/>
      <color theme="0"/>
      <name val="ＭＳ Ｐゴシック"/>
      <family val="3"/>
      <charset val="128"/>
    </font>
    <font>
      <b/>
      <sz val="12"/>
      <color theme="1"/>
      <name val="ＭＳ Ｐゴシック"/>
      <family val="3"/>
      <charset val="128"/>
    </font>
    <font>
      <b/>
      <sz val="12"/>
      <color rgb="FFFF0000"/>
      <name val="ＭＳ Ｐゴシック"/>
      <family val="3"/>
      <charset val="128"/>
    </font>
    <font>
      <b/>
      <sz val="10"/>
      <color rgb="FFFF0000"/>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3" tint="0.79998168889431442"/>
        <bgColor indexed="64"/>
      </patternFill>
    </fill>
    <fill>
      <patternFill patternType="solid">
        <fgColor rgb="FFFFFFCC"/>
        <bgColor indexed="64"/>
      </patternFill>
    </fill>
    <fill>
      <patternFill patternType="solid">
        <fgColor theme="0"/>
        <bgColor indexed="64"/>
      </patternFill>
    </fill>
    <fill>
      <patternFill patternType="solid">
        <fgColor theme="7" tint="0.79998168889431442"/>
        <bgColor indexed="64"/>
      </patternFill>
    </fill>
    <fill>
      <patternFill patternType="solid">
        <fgColor rgb="FF00206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thick">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style="thick">
        <color indexed="64"/>
      </right>
      <top style="hair">
        <color indexed="64"/>
      </top>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hair">
        <color indexed="64"/>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medium">
        <color indexed="64"/>
      </top>
      <bottom style="hair">
        <color indexed="64"/>
      </bottom>
      <diagonal/>
    </border>
    <border>
      <left style="thick">
        <color indexed="64"/>
      </left>
      <right style="thick">
        <color indexed="64"/>
      </right>
      <top style="hair">
        <color indexed="64"/>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style="medium">
        <color indexed="64"/>
      </top>
      <bottom style="hair">
        <color indexed="64"/>
      </bottom>
      <diagonal/>
    </border>
    <border>
      <left style="thin">
        <color indexed="64"/>
      </left>
      <right style="thick">
        <color indexed="64"/>
      </right>
      <top style="hair">
        <color indexed="64"/>
      </top>
      <bottom/>
      <diagonal/>
    </border>
    <border>
      <left style="thin">
        <color indexed="64"/>
      </left>
      <right style="thick">
        <color indexed="64"/>
      </right>
      <top style="hair">
        <color indexed="64"/>
      </top>
      <bottom style="medium">
        <color indexed="64"/>
      </bottom>
      <diagonal/>
    </border>
    <border>
      <left/>
      <right style="thin">
        <color indexed="64"/>
      </right>
      <top style="hair">
        <color indexed="64"/>
      </top>
      <bottom/>
      <diagonal/>
    </border>
  </borders>
  <cellStyleXfs count="3">
    <xf numFmtId="0" fontId="0" fillId="0" borderId="0">
      <alignment vertical="center"/>
    </xf>
    <xf numFmtId="0" fontId="7" fillId="0" borderId="0" applyNumberFormat="0" applyFill="0" applyBorder="0" applyAlignment="0" applyProtection="0">
      <alignment vertical="center"/>
    </xf>
    <xf numFmtId="0" fontId="6" fillId="0" borderId="0">
      <alignment vertical="center"/>
    </xf>
  </cellStyleXfs>
  <cellXfs count="164">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left" vertical="center" indent="1"/>
    </xf>
    <xf numFmtId="0" fontId="0" fillId="2" borderId="1" xfId="0" applyFill="1"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left" vertical="center" indent="1"/>
    </xf>
    <xf numFmtId="0" fontId="0" fillId="0" borderId="2" xfId="0" applyBorder="1" applyProtection="1">
      <alignment vertical="center"/>
    </xf>
    <xf numFmtId="0" fontId="0" fillId="0" borderId="3" xfId="0" applyBorder="1" applyAlignment="1" applyProtection="1">
      <alignment horizontal="left" vertical="center"/>
    </xf>
    <xf numFmtId="0" fontId="0" fillId="0" borderId="3" xfId="0" applyFill="1" applyBorder="1" applyAlignment="1" applyProtection="1">
      <alignment horizontal="left" vertical="center"/>
    </xf>
    <xf numFmtId="0" fontId="0" fillId="0" borderId="2" xfId="0" applyBorder="1" applyAlignment="1" applyProtection="1">
      <alignment vertical="center" wrapText="1"/>
    </xf>
    <xf numFmtId="0" fontId="0" fillId="0" borderId="3" xfId="0" applyBorder="1" applyAlignment="1" applyProtection="1">
      <alignment horizontal="left" vertical="center" wrapText="1"/>
    </xf>
    <xf numFmtId="49" fontId="0" fillId="2" borderId="7" xfId="0" applyNumberFormat="1" applyFill="1" applyBorder="1" applyAlignment="1">
      <alignment horizontal="left" vertical="center" indent="1"/>
    </xf>
    <xf numFmtId="49" fontId="0" fillId="0" borderId="1" xfId="0" applyNumberFormat="1" applyBorder="1" applyAlignment="1" applyProtection="1">
      <alignment horizontal="left" vertical="center" indent="1"/>
    </xf>
    <xf numFmtId="0" fontId="0" fillId="0" borderId="1" xfId="0" applyNumberFormat="1" applyFill="1" applyBorder="1" applyAlignment="1" applyProtection="1">
      <alignment horizontal="left" vertical="center" indent="1"/>
    </xf>
    <xf numFmtId="0" fontId="0" fillId="0" borderId="1" xfId="0" applyNumberFormat="1" applyBorder="1" applyAlignment="1" applyProtection="1">
      <alignment horizontal="left" vertical="center" indent="1"/>
    </xf>
    <xf numFmtId="49" fontId="0" fillId="5" borderId="1" xfId="0" applyNumberFormat="1" applyFill="1" applyBorder="1" applyAlignment="1" applyProtection="1">
      <alignment horizontal="left" vertical="center" wrapText="1" indent="1"/>
    </xf>
    <xf numFmtId="49" fontId="0" fillId="5" borderId="1" xfId="0" applyNumberFormat="1" applyFill="1" applyBorder="1" applyAlignment="1" applyProtection="1">
      <alignment horizontal="left" vertical="center" indent="1"/>
    </xf>
    <xf numFmtId="0" fontId="0" fillId="5" borderId="1" xfId="0" applyFill="1" applyBorder="1" applyAlignment="1" applyProtection="1">
      <alignment horizontal="center" vertical="center"/>
    </xf>
    <xf numFmtId="0" fontId="0" fillId="0" borderId="0" xfId="0" applyAlignment="1">
      <alignment vertical="top" wrapText="1"/>
    </xf>
    <xf numFmtId="0" fontId="0" fillId="0" borderId="0" xfId="0" applyFill="1" applyBorder="1">
      <alignment vertical="center"/>
    </xf>
    <xf numFmtId="0" fontId="0" fillId="0" borderId="0" xfId="0" applyFont="1" applyAlignment="1">
      <alignment horizontal="center" vertical="center"/>
    </xf>
    <xf numFmtId="0" fontId="6" fillId="0" borderId="9" xfId="2" applyFont="1" applyFill="1" applyBorder="1" applyAlignment="1">
      <alignment vertical="center" wrapText="1"/>
    </xf>
    <xf numFmtId="0" fontId="8" fillId="0" borderId="9" xfId="2" applyFont="1" applyFill="1" applyBorder="1" applyAlignment="1">
      <alignment horizontal="center" vertical="center" wrapText="1"/>
    </xf>
    <xf numFmtId="0" fontId="6" fillId="0" borderId="3" xfId="2" applyFont="1" applyFill="1" applyBorder="1" applyAlignment="1">
      <alignment vertical="center" wrapText="1"/>
    </xf>
    <xf numFmtId="0" fontId="8" fillId="0" borderId="3" xfId="2" applyFont="1" applyFill="1" applyBorder="1" applyAlignment="1">
      <alignment horizontal="center" vertical="center" wrapText="1"/>
    </xf>
    <xf numFmtId="0" fontId="6" fillId="0" borderId="11" xfId="2" applyFont="1" applyFill="1" applyBorder="1" applyAlignment="1">
      <alignment vertical="center" wrapText="1"/>
    </xf>
    <xf numFmtId="0" fontId="8" fillId="0" borderId="11" xfId="2" applyFont="1" applyFill="1" applyBorder="1" applyAlignment="1">
      <alignment horizontal="center" vertical="center" wrapText="1"/>
    </xf>
    <xf numFmtId="0" fontId="6" fillId="0" borderId="3" xfId="2" applyFont="1" applyFill="1" applyBorder="1" applyAlignment="1">
      <alignment vertical="center" wrapText="1"/>
    </xf>
    <xf numFmtId="49" fontId="0" fillId="2" borderId="1" xfId="0" applyNumberFormat="1" applyFill="1" applyBorder="1" applyAlignment="1">
      <alignment horizontal="left" vertical="center" indent="1"/>
    </xf>
    <xf numFmtId="49" fontId="0" fillId="2" borderId="6" xfId="0" applyNumberFormat="1" applyFill="1" applyBorder="1" applyAlignment="1">
      <alignment horizontal="center" vertical="center"/>
    </xf>
    <xf numFmtId="0" fontId="0" fillId="0" borderId="11" xfId="0" applyFill="1" applyBorder="1" applyAlignment="1" applyProtection="1">
      <alignment horizontal="left" vertical="center"/>
    </xf>
    <xf numFmtId="0" fontId="0" fillId="0" borderId="0" xfId="0" applyFill="1" applyBorder="1" applyAlignment="1" applyProtection="1">
      <alignment vertical="center" wrapText="1"/>
    </xf>
    <xf numFmtId="0" fontId="0" fillId="0" borderId="0" xfId="0" applyFill="1" applyBorder="1" applyAlignment="1" applyProtection="1">
      <alignment horizontal="left" vertical="center" wrapText="1"/>
    </xf>
    <xf numFmtId="0" fontId="0" fillId="0" borderId="11" xfId="0" applyBorder="1" applyAlignment="1" applyProtection="1">
      <alignment horizontal="left" vertical="center"/>
    </xf>
    <xf numFmtId="0" fontId="0" fillId="0" borderId="0" xfId="0" applyFill="1" applyBorder="1" applyProtection="1">
      <alignment vertical="center"/>
    </xf>
    <xf numFmtId="0" fontId="0" fillId="0" borderId="0" xfId="0" applyFill="1" applyBorder="1" applyAlignment="1" applyProtection="1">
      <alignment horizontal="left" vertical="center"/>
    </xf>
    <xf numFmtId="0" fontId="0" fillId="0" borderId="9" xfId="0" applyBorder="1" applyAlignment="1" applyProtection="1">
      <alignment horizontal="left" vertical="center"/>
    </xf>
    <xf numFmtId="0" fontId="0" fillId="0" borderId="0" xfId="0" applyBorder="1" applyAlignment="1" applyProtection="1">
      <alignment vertical="center" wrapText="1"/>
    </xf>
    <xf numFmtId="0" fontId="0" fillId="0" borderId="0" xfId="0" applyBorder="1" applyAlignment="1" applyProtection="1">
      <alignment horizontal="left" vertical="center"/>
    </xf>
    <xf numFmtId="0" fontId="0" fillId="0" borderId="9" xfId="0" applyFill="1" applyBorder="1" applyAlignment="1" applyProtection="1">
      <alignment horizontal="left" vertical="center"/>
    </xf>
    <xf numFmtId="0" fontId="0" fillId="0" borderId="21" xfId="0" applyBorder="1" applyAlignment="1" applyProtection="1">
      <alignment vertical="center" wrapText="1"/>
    </xf>
    <xf numFmtId="49" fontId="9" fillId="3" borderId="24" xfId="0" applyNumberFormat="1" applyFont="1" applyFill="1" applyBorder="1" applyAlignment="1" applyProtection="1">
      <alignment horizontal="left" vertical="center" indent="1"/>
      <protection locked="0"/>
    </xf>
    <xf numFmtId="0" fontId="0" fillId="0" borderId="26" xfId="0" applyBorder="1" applyAlignment="1" applyProtection="1">
      <alignment vertical="center" wrapText="1"/>
    </xf>
    <xf numFmtId="0" fontId="0" fillId="0" borderId="21" xfId="0" applyBorder="1" applyProtection="1">
      <alignment vertical="center"/>
    </xf>
    <xf numFmtId="49" fontId="9" fillId="3" borderId="24" xfId="0" applyNumberFormat="1" applyFont="1" applyFill="1" applyBorder="1" applyAlignment="1" applyProtection="1">
      <alignment horizontal="left" vertical="center" indent="1" shrinkToFit="1"/>
      <protection locked="0"/>
    </xf>
    <xf numFmtId="49" fontId="9" fillId="3" borderId="23" xfId="0" applyNumberFormat="1" applyFont="1" applyFill="1" applyBorder="1" applyAlignment="1" applyProtection="1">
      <alignment horizontal="left" vertical="center" indent="1" shrinkToFit="1"/>
      <protection locked="0"/>
    </xf>
    <xf numFmtId="49" fontId="9" fillId="3" borderId="25" xfId="0" applyNumberFormat="1" applyFont="1" applyFill="1" applyBorder="1" applyAlignment="1" applyProtection="1">
      <alignment horizontal="left" vertical="center" indent="1"/>
      <protection locked="0"/>
    </xf>
    <xf numFmtId="49" fontId="0" fillId="0" borderId="27" xfId="0" applyNumberFormat="1" applyBorder="1" applyAlignment="1" applyProtection="1">
      <alignment vertical="center" wrapText="1"/>
    </xf>
    <xf numFmtId="49" fontId="0" fillId="0" borderId="22" xfId="0" applyNumberFormat="1" applyBorder="1" applyAlignment="1" applyProtection="1">
      <alignment horizontal="left" vertical="center" wrapText="1" indent="1"/>
      <protection locked="0"/>
    </xf>
    <xf numFmtId="0" fontId="0" fillId="0" borderId="16" xfId="0" applyBorder="1" applyAlignment="1" applyProtection="1">
      <alignment vertical="center" wrapText="1"/>
    </xf>
    <xf numFmtId="0" fontId="0" fillId="0" borderId="13" xfId="0" applyBorder="1" applyAlignment="1" applyProtection="1">
      <alignment horizontal="left" vertical="center"/>
    </xf>
    <xf numFmtId="49" fontId="0" fillId="2" borderId="15" xfId="0" applyNumberFormat="1" applyFill="1" applyBorder="1" applyAlignment="1">
      <alignment horizontal="left" vertical="center" indent="1"/>
    </xf>
    <xf numFmtId="49" fontId="0" fillId="2" borderId="1" xfId="0" applyNumberFormat="1" applyFill="1" applyBorder="1" applyAlignment="1">
      <alignment horizontal="center" vertical="center"/>
    </xf>
    <xf numFmtId="0" fontId="4" fillId="0" borderId="1" xfId="0" applyNumberFormat="1" applyFont="1" applyFill="1" applyBorder="1" applyAlignment="1" applyProtection="1">
      <alignment horizontal="left" vertical="center" indent="1"/>
    </xf>
    <xf numFmtId="0" fontId="4" fillId="0" borderId="0" xfId="0" applyFont="1" applyFill="1" applyBorder="1" applyAlignment="1">
      <alignment horizontal="center" vertical="center"/>
    </xf>
    <xf numFmtId="49" fontId="0" fillId="0" borderId="5" xfId="0" applyNumberFormat="1" applyFill="1" applyBorder="1" applyAlignment="1">
      <alignment horizontal="center" vertical="center"/>
    </xf>
    <xf numFmtId="0" fontId="0" fillId="0" borderId="10" xfId="0" applyFill="1" applyBorder="1" applyAlignment="1">
      <alignment horizontal="center" vertical="center"/>
    </xf>
    <xf numFmtId="49" fontId="0" fillId="2" borderId="28" xfId="0" applyNumberFormat="1" applyFill="1" applyBorder="1" applyAlignment="1">
      <alignment horizontal="left" vertical="center" indent="1"/>
    </xf>
    <xf numFmtId="0" fontId="0" fillId="0" borderId="30" xfId="0" applyBorder="1" applyAlignment="1">
      <alignment vertical="center" wrapText="1"/>
    </xf>
    <xf numFmtId="0" fontId="0" fillId="0" borderId="31" xfId="0" applyBorder="1" applyAlignment="1" applyProtection="1">
      <alignment vertical="center" wrapText="1"/>
    </xf>
    <xf numFmtId="49" fontId="0" fillId="2" borderId="36" xfId="0" applyNumberFormat="1" applyFill="1" applyBorder="1" applyAlignment="1">
      <alignment horizontal="left" vertical="center" indent="1"/>
    </xf>
    <xf numFmtId="49" fontId="0" fillId="2" borderId="37" xfId="0" applyNumberFormat="1" applyFill="1" applyBorder="1" applyAlignment="1">
      <alignment horizontal="left" vertical="center" indent="1"/>
    </xf>
    <xf numFmtId="49" fontId="0" fillId="0" borderId="0" xfId="0" applyNumberFormat="1" applyFill="1" applyBorder="1" applyAlignment="1">
      <alignment horizontal="left" vertical="center" indent="1"/>
    </xf>
    <xf numFmtId="49" fontId="0" fillId="2" borderId="35" xfId="0" applyNumberFormat="1" applyFill="1" applyBorder="1" applyAlignment="1">
      <alignment horizontal="left" vertical="center" indent="1"/>
    </xf>
    <xf numFmtId="49" fontId="0" fillId="2" borderId="38" xfId="0" applyNumberFormat="1" applyFill="1" applyBorder="1" applyAlignment="1">
      <alignment horizontal="left" vertical="center" indent="1"/>
    </xf>
    <xf numFmtId="49" fontId="9" fillId="0" borderId="0" xfId="0" applyNumberFormat="1" applyFont="1" applyFill="1" applyBorder="1" applyAlignment="1" applyProtection="1">
      <alignment horizontal="left" vertical="center" indent="1"/>
    </xf>
    <xf numFmtId="49" fontId="7" fillId="0" borderId="0" xfId="1" applyNumberFormat="1" applyFill="1" applyBorder="1" applyAlignment="1" applyProtection="1">
      <alignment horizontal="left" vertical="center" indent="1"/>
    </xf>
    <xf numFmtId="49" fontId="0" fillId="0" borderId="0" xfId="0" applyNumberFormat="1" applyAlignment="1">
      <alignment vertical="center"/>
    </xf>
    <xf numFmtId="0" fontId="6" fillId="0" borderId="4" xfId="2" applyBorder="1" applyAlignment="1">
      <alignment horizontal="center" vertical="center"/>
    </xf>
    <xf numFmtId="0" fontId="0" fillId="0" borderId="1" xfId="0" applyBorder="1" applyAlignment="1" applyProtection="1">
      <alignment horizontal="left" vertical="center" wrapText="1"/>
    </xf>
    <xf numFmtId="0" fontId="13" fillId="0" borderId="4" xfId="0" applyFont="1" applyBorder="1" applyAlignment="1">
      <alignment horizontal="center" vertical="center"/>
    </xf>
    <xf numFmtId="0" fontId="13" fillId="0" borderId="0" xfId="0" applyFont="1" applyFill="1" applyBorder="1" applyAlignment="1">
      <alignment horizontal="center" vertical="center"/>
    </xf>
    <xf numFmtId="0" fontId="13" fillId="4" borderId="0" xfId="0" applyFont="1" applyFill="1" applyAlignment="1">
      <alignment horizontal="center" vertical="center"/>
    </xf>
    <xf numFmtId="0" fontId="13" fillId="0" borderId="0" xfId="0" applyFont="1" applyAlignment="1">
      <alignment horizontal="center" vertical="center"/>
    </xf>
    <xf numFmtId="0" fontId="0" fillId="0" borderId="20" xfId="0" applyBorder="1">
      <alignment vertical="center"/>
    </xf>
    <xf numFmtId="0" fontId="6" fillId="0" borderId="4" xfId="2" applyBorder="1" applyAlignment="1">
      <alignment horizontal="center" vertical="center"/>
    </xf>
    <xf numFmtId="0" fontId="0" fillId="0" borderId="0" xfId="0" applyAlignment="1">
      <alignment vertical="center"/>
    </xf>
    <xf numFmtId="0" fontId="0" fillId="2" borderId="9" xfId="0" applyFill="1" applyBorder="1">
      <alignment vertical="center"/>
    </xf>
    <xf numFmtId="0" fontId="0" fillId="2" borderId="3" xfId="0" applyFill="1" applyBorder="1">
      <alignment vertical="center"/>
    </xf>
    <xf numFmtId="0" fontId="4" fillId="0" borderId="3" xfId="0" applyNumberFormat="1" applyFont="1" applyBorder="1" applyAlignment="1" applyProtection="1">
      <alignment horizontal="left" vertical="center"/>
    </xf>
    <xf numFmtId="0" fontId="0" fillId="2" borderId="11" xfId="0" applyFill="1" applyBorder="1">
      <alignment vertical="center"/>
    </xf>
    <xf numFmtId="0" fontId="0" fillId="0" borderId="8" xfId="0" applyNumberFormat="1" applyFill="1" applyBorder="1" applyAlignment="1" applyProtection="1">
      <alignment horizontal="left" vertical="center" indent="1"/>
    </xf>
    <xf numFmtId="49" fontId="9" fillId="3" borderId="44" xfId="0" applyNumberFormat="1" applyFont="1" applyFill="1" applyBorder="1" applyAlignment="1" applyProtection="1">
      <alignment horizontal="left" vertical="center" indent="1"/>
      <protection locked="0"/>
    </xf>
    <xf numFmtId="49" fontId="9" fillId="0" borderId="45" xfId="0" applyNumberFormat="1" applyFont="1" applyFill="1" applyBorder="1" applyAlignment="1" applyProtection="1">
      <alignment horizontal="left" vertical="center" indent="1"/>
      <protection locked="0"/>
    </xf>
    <xf numFmtId="49" fontId="9" fillId="3" borderId="45" xfId="0" applyNumberFormat="1" applyFont="1" applyFill="1" applyBorder="1" applyAlignment="1" applyProtection="1">
      <alignment horizontal="left" vertical="center" wrapText="1" indent="1"/>
      <protection locked="0"/>
    </xf>
    <xf numFmtId="49" fontId="9" fillId="0" borderId="45" xfId="0" applyNumberFormat="1" applyFont="1" applyFill="1" applyBorder="1" applyAlignment="1" applyProtection="1">
      <alignment horizontal="left" vertical="center" wrapText="1" indent="1"/>
      <protection locked="0"/>
    </xf>
    <xf numFmtId="49" fontId="9" fillId="3" borderId="45" xfId="0" applyNumberFormat="1" applyFont="1" applyFill="1" applyBorder="1" applyAlignment="1" applyProtection="1">
      <alignment horizontal="left" vertical="top" wrapText="1" indent="1"/>
      <protection locked="0"/>
    </xf>
    <xf numFmtId="49" fontId="9" fillId="0" borderId="46" xfId="0" applyNumberFormat="1" applyFont="1" applyFill="1" applyBorder="1" applyAlignment="1" applyProtection="1">
      <alignment horizontal="left" vertical="center" indent="1"/>
      <protection locked="0"/>
    </xf>
    <xf numFmtId="49" fontId="9" fillId="0" borderId="47" xfId="0" applyNumberFormat="1" applyFont="1" applyFill="1" applyBorder="1" applyAlignment="1" applyProtection="1">
      <alignment horizontal="left" vertical="center" wrapText="1" indent="1"/>
      <protection locked="0"/>
    </xf>
    <xf numFmtId="49" fontId="7" fillId="0" borderId="24" xfId="1" applyNumberFormat="1" applyFill="1" applyBorder="1" applyAlignment="1" applyProtection="1">
      <alignment horizontal="left" vertical="center" indent="1" shrinkToFit="1"/>
      <protection locked="0"/>
    </xf>
    <xf numFmtId="49" fontId="9" fillId="0" borderId="29" xfId="0" applyNumberFormat="1" applyFont="1" applyFill="1" applyBorder="1" applyAlignment="1" applyProtection="1">
      <alignment horizontal="left" vertical="center" indent="1"/>
      <protection locked="0"/>
    </xf>
    <xf numFmtId="49" fontId="7" fillId="0" borderId="48" xfId="1" applyNumberFormat="1" applyFill="1" applyBorder="1" applyAlignment="1" applyProtection="1">
      <alignment horizontal="left" vertical="center" indent="1"/>
      <protection locked="0"/>
    </xf>
    <xf numFmtId="49" fontId="9" fillId="3" borderId="47" xfId="0" applyNumberFormat="1" applyFont="1" applyFill="1" applyBorder="1" applyAlignment="1" applyProtection="1">
      <alignment horizontal="left" vertical="center" wrapText="1" indent="1"/>
      <protection locked="0"/>
    </xf>
    <xf numFmtId="0" fontId="9" fillId="3" borderId="29" xfId="0" applyNumberFormat="1" applyFont="1" applyFill="1" applyBorder="1" applyAlignment="1" applyProtection="1">
      <alignment horizontal="left" vertical="center" indent="1"/>
      <protection locked="0"/>
    </xf>
    <xf numFmtId="49" fontId="7" fillId="3" borderId="48" xfId="1" applyNumberFormat="1" applyFill="1" applyBorder="1" applyAlignment="1" applyProtection="1">
      <alignment horizontal="left" vertical="center" indent="1"/>
      <protection locked="0"/>
    </xf>
    <xf numFmtId="49" fontId="9" fillId="0" borderId="47" xfId="0" applyNumberFormat="1" applyFont="1" applyFill="1" applyBorder="1" applyAlignment="1" applyProtection="1">
      <alignment horizontal="left" vertical="center" indent="1"/>
      <protection locked="0"/>
    </xf>
    <xf numFmtId="49" fontId="9" fillId="0" borderId="24" xfId="0" applyNumberFormat="1" applyFont="1" applyFill="1" applyBorder="1" applyAlignment="1" applyProtection="1">
      <alignment horizontal="left" vertical="center" indent="1" shrinkToFit="1"/>
      <protection locked="0"/>
    </xf>
    <xf numFmtId="176" fontId="9" fillId="0" borderId="29" xfId="0" applyNumberFormat="1" applyFont="1" applyFill="1" applyBorder="1" applyAlignment="1" applyProtection="1">
      <alignment horizontal="left" vertical="center" indent="1"/>
      <protection locked="0"/>
    </xf>
    <xf numFmtId="49" fontId="0" fillId="2" borderId="8" xfId="0" applyNumberFormat="1" applyFill="1" applyBorder="1" applyAlignment="1">
      <alignment horizontal="left" vertical="center" indent="1"/>
    </xf>
    <xf numFmtId="49" fontId="0" fillId="2" borderId="49" xfId="0" applyNumberFormat="1" applyFill="1" applyBorder="1" applyAlignment="1">
      <alignment horizontal="left" vertical="center" indent="1"/>
    </xf>
    <xf numFmtId="49" fontId="0" fillId="2" borderId="50" xfId="0" applyNumberFormat="1" applyFill="1" applyBorder="1" applyAlignment="1">
      <alignment horizontal="left" vertical="center" indent="1"/>
    </xf>
    <xf numFmtId="49" fontId="0" fillId="2" borderId="51" xfId="0" applyNumberFormat="1" applyFill="1" applyBorder="1" applyAlignment="1">
      <alignment horizontal="left" vertical="center" indent="1"/>
    </xf>
    <xf numFmtId="49" fontId="0" fillId="2" borderId="52" xfId="0" applyNumberFormat="1" applyFill="1" applyBorder="1" applyAlignment="1">
      <alignment horizontal="left" vertical="center" indent="1"/>
    </xf>
    <xf numFmtId="49" fontId="7" fillId="3" borderId="29" xfId="1" applyNumberFormat="1" applyFont="1" applyFill="1" applyBorder="1" applyAlignment="1" applyProtection="1">
      <alignment horizontal="left" vertical="center" indent="1" shrinkToFit="1"/>
      <protection locked="0"/>
    </xf>
    <xf numFmtId="49" fontId="0" fillId="3" borderId="23" xfId="0" applyNumberFormat="1" applyFont="1" applyFill="1" applyBorder="1" applyAlignment="1" applyProtection="1">
      <alignment horizontal="left" vertical="center" indent="1"/>
      <protection locked="0"/>
    </xf>
    <xf numFmtId="49" fontId="0" fillId="3" borderId="24" xfId="0" applyNumberFormat="1" applyFont="1" applyFill="1" applyBorder="1" applyAlignment="1" applyProtection="1">
      <alignment horizontal="left" vertical="center" indent="1"/>
      <protection locked="0"/>
    </xf>
    <xf numFmtId="0" fontId="0" fillId="3" borderId="25" xfId="0" applyFont="1" applyFill="1" applyBorder="1" applyAlignment="1" applyProtection="1">
      <alignment horizontal="left" vertical="center" indent="1"/>
      <protection locked="0"/>
    </xf>
    <xf numFmtId="49" fontId="0" fillId="3" borderId="24" xfId="0" applyNumberFormat="1" applyFont="1" applyFill="1" applyBorder="1" applyAlignment="1" applyProtection="1">
      <alignment horizontal="left" vertical="center" indent="1" shrinkToFit="1"/>
      <protection locked="0"/>
    </xf>
    <xf numFmtId="49" fontId="0" fillId="3" borderId="25" xfId="0" applyNumberFormat="1" applyFont="1" applyFill="1" applyBorder="1" applyAlignment="1" applyProtection="1">
      <alignment horizontal="left" vertical="center" indent="1" shrinkToFit="1"/>
      <protection locked="0"/>
    </xf>
    <xf numFmtId="49" fontId="0" fillId="3" borderId="23" xfId="0" applyNumberFormat="1" applyFont="1" applyFill="1" applyBorder="1" applyAlignment="1" applyProtection="1">
      <alignment horizontal="left" vertical="center" indent="1" shrinkToFit="1"/>
      <protection locked="0"/>
    </xf>
    <xf numFmtId="49" fontId="7" fillId="3" borderId="25" xfId="1" applyNumberFormat="1" applyFont="1" applyFill="1" applyBorder="1" applyAlignment="1" applyProtection="1">
      <alignment horizontal="left" vertical="center" indent="1" shrinkToFit="1"/>
      <protection locked="0"/>
    </xf>
    <xf numFmtId="0" fontId="7" fillId="0" borderId="9" xfId="1" applyBorder="1" applyAlignment="1">
      <alignment vertical="center" wrapText="1"/>
    </xf>
    <xf numFmtId="0" fontId="4" fillId="2" borderId="9" xfId="0" applyNumberFormat="1" applyFont="1" applyFill="1" applyBorder="1" applyAlignment="1" applyProtection="1">
      <alignment horizontal="left" vertical="center"/>
    </xf>
    <xf numFmtId="0" fontId="13" fillId="0" borderId="3" xfId="0" applyNumberFormat="1" applyFont="1" applyBorder="1" applyAlignment="1" applyProtection="1">
      <alignment horizontal="left" vertical="center"/>
    </xf>
    <xf numFmtId="0" fontId="4" fillId="0" borderId="11" xfId="0" applyNumberFormat="1" applyFont="1" applyBorder="1" applyAlignment="1" applyProtection="1">
      <alignment horizontal="left" vertical="center"/>
    </xf>
    <xf numFmtId="0" fontId="0" fillId="0" borderId="0" xfId="0" applyNumberFormat="1" applyAlignment="1" applyProtection="1">
      <alignment horizontal="left" vertical="center"/>
    </xf>
    <xf numFmtId="0" fontId="4" fillId="0" borderId="3" xfId="0" applyNumberFormat="1" applyFont="1" applyFill="1" applyBorder="1" applyAlignment="1" applyProtection="1">
      <alignment horizontal="left" vertical="center"/>
    </xf>
    <xf numFmtId="0" fontId="0" fillId="0" borderId="6" xfId="0" applyBorder="1" applyAlignment="1">
      <alignment vertical="center" wrapText="1"/>
    </xf>
    <xf numFmtId="0" fontId="0" fillId="0" borderId="20" xfId="0" applyBorder="1" applyAlignment="1">
      <alignment vertical="center"/>
    </xf>
    <xf numFmtId="0" fontId="0" fillId="0" borderId="12" xfId="0" applyBorder="1" applyAlignment="1">
      <alignment vertical="center"/>
    </xf>
    <xf numFmtId="0" fontId="0" fillId="0" borderId="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6" xfId="0" applyBorder="1" applyAlignment="1" applyProtection="1">
      <alignment vertical="center" wrapText="1"/>
    </xf>
    <xf numFmtId="0" fontId="0" fillId="0" borderId="2" xfId="0" applyBorder="1" applyAlignment="1" applyProtection="1">
      <alignment vertical="center" wrapText="1"/>
    </xf>
    <xf numFmtId="0" fontId="10" fillId="6" borderId="0" xfId="0" applyFont="1" applyFill="1" applyAlignment="1" applyProtection="1">
      <alignment horizontal="center" vertical="center"/>
    </xf>
    <xf numFmtId="0" fontId="12" fillId="0" borderId="10" xfId="0" applyFont="1" applyBorder="1" applyAlignment="1" applyProtection="1">
      <alignment horizontal="center" vertical="center"/>
    </xf>
    <xf numFmtId="0" fontId="0" fillId="0" borderId="32" xfId="0" applyBorder="1" applyAlignment="1" applyProtection="1">
      <alignment horizontal="left" vertical="center" wrapText="1"/>
    </xf>
    <xf numFmtId="0" fontId="0" fillId="0" borderId="34" xfId="0" applyBorder="1" applyAlignment="1">
      <alignment horizontal="left" vertical="center" wrapText="1"/>
    </xf>
    <xf numFmtId="0" fontId="0" fillId="0" borderId="33" xfId="0" applyBorder="1" applyAlignment="1">
      <alignment horizontal="left" vertical="center" wrapText="1"/>
    </xf>
    <xf numFmtId="49" fontId="0" fillId="0" borderId="0" xfId="0" applyNumberFormat="1" applyAlignment="1">
      <alignment vertical="center" wrapText="1"/>
    </xf>
    <xf numFmtId="0" fontId="0" fillId="0" borderId="0" xfId="0" applyAlignment="1">
      <alignment vertical="center"/>
    </xf>
    <xf numFmtId="0" fontId="0" fillId="0" borderId="0" xfId="0" applyAlignment="1">
      <alignment vertical="center" wrapText="1"/>
    </xf>
    <xf numFmtId="0" fontId="6" fillId="0" borderId="4" xfId="2" applyBorder="1" applyAlignment="1">
      <alignment horizontal="center" vertical="center"/>
    </xf>
    <xf numFmtId="0" fontId="6" fillId="0" borderId="7" xfId="2" applyBorder="1" applyAlignment="1">
      <alignment vertical="top" wrapText="1"/>
    </xf>
    <xf numFmtId="0" fontId="6" fillId="0" borderId="41" xfId="2" applyBorder="1" applyAlignment="1">
      <alignment vertical="top" wrapText="1"/>
    </xf>
    <xf numFmtId="0" fontId="6" fillId="0" borderId="7" xfId="2" applyFont="1" applyBorder="1" applyAlignment="1">
      <alignment vertical="center"/>
    </xf>
    <xf numFmtId="0" fontId="6" fillId="0" borderId="41" xfId="2" applyBorder="1" applyAlignment="1">
      <alignment vertical="center"/>
    </xf>
    <xf numFmtId="0" fontId="10" fillId="6" borderId="6" xfId="2" applyFont="1" applyFill="1" applyBorder="1" applyAlignment="1">
      <alignment horizontal="center" vertical="center"/>
    </xf>
    <xf numFmtId="0" fontId="10" fillId="6" borderId="19" xfId="2" applyFont="1" applyFill="1" applyBorder="1" applyAlignment="1">
      <alignment horizontal="center" vertical="center"/>
    </xf>
    <xf numFmtId="0" fontId="10" fillId="6" borderId="20" xfId="2" applyFont="1" applyFill="1" applyBorder="1" applyAlignment="1">
      <alignment horizontal="center" vertical="center"/>
    </xf>
    <xf numFmtId="0" fontId="11" fillId="0" borderId="0" xfId="0" applyNumberFormat="1" applyFont="1" applyAlignment="1">
      <alignment horizontal="center" vertical="center"/>
    </xf>
    <xf numFmtId="0" fontId="0" fillId="0" borderId="7" xfId="2" applyFont="1" applyBorder="1" applyAlignment="1">
      <alignment vertical="center"/>
    </xf>
    <xf numFmtId="0" fontId="6" fillId="0" borderId="7" xfId="2" applyFont="1" applyBorder="1" applyAlignment="1">
      <alignment vertical="center" wrapText="1"/>
    </xf>
    <xf numFmtId="0" fontId="6" fillId="0" borderId="41" xfId="2" applyBorder="1" applyAlignment="1">
      <alignment vertical="center" wrapText="1"/>
    </xf>
    <xf numFmtId="0" fontId="6" fillId="0" borderId="7" xfId="2" applyBorder="1" applyAlignment="1">
      <alignment vertical="center" wrapText="1"/>
    </xf>
    <xf numFmtId="49" fontId="4" fillId="0" borderId="9" xfId="2" applyNumberFormat="1" applyFont="1" applyFill="1" applyBorder="1" applyAlignment="1">
      <alignment horizontal="center" vertical="center" textRotation="255"/>
    </xf>
    <xf numFmtId="49" fontId="4" fillId="0" borderId="3" xfId="2" applyNumberFormat="1" applyFont="1" applyFill="1" applyBorder="1" applyAlignment="1">
      <alignment horizontal="center" vertical="center" textRotation="255"/>
    </xf>
    <xf numFmtId="49" fontId="4" fillId="0" borderId="11" xfId="2" applyNumberFormat="1" applyFont="1" applyFill="1" applyBorder="1" applyAlignment="1">
      <alignment horizontal="center" vertical="center" textRotation="255"/>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6" fillId="0" borderId="14" xfId="2" applyBorder="1" applyAlignment="1">
      <alignment vertical="top" wrapText="1"/>
    </xf>
    <xf numFmtId="0" fontId="6" fillId="0" borderId="42" xfId="2" applyBorder="1" applyAlignment="1">
      <alignment vertical="top" wrapText="1"/>
    </xf>
    <xf numFmtId="0" fontId="6" fillId="0" borderId="12" xfId="2" applyBorder="1" applyAlignment="1">
      <alignment vertical="top" wrapText="1"/>
    </xf>
    <xf numFmtId="0" fontId="6" fillId="0" borderId="0" xfId="2" applyBorder="1" applyAlignment="1">
      <alignment vertical="top" wrapText="1"/>
    </xf>
    <xf numFmtId="0" fontId="6" fillId="0" borderId="15" xfId="2" applyBorder="1" applyAlignment="1">
      <alignment vertical="top" wrapText="1"/>
    </xf>
    <xf numFmtId="0" fontId="6" fillId="0" borderId="43" xfId="2" applyBorder="1" applyAlignment="1">
      <alignment vertical="top" wrapText="1"/>
    </xf>
    <xf numFmtId="0" fontId="0" fillId="0" borderId="14" xfId="2" applyFont="1" applyBorder="1" applyAlignment="1">
      <alignment horizontal="left" vertical="top" wrapText="1"/>
    </xf>
    <xf numFmtId="0" fontId="0" fillId="0" borderId="53" xfId="2" applyFont="1" applyBorder="1" applyAlignment="1">
      <alignment horizontal="left" vertical="top" wrapText="1"/>
    </xf>
    <xf numFmtId="0" fontId="0" fillId="0" borderId="12" xfId="2" applyFont="1" applyBorder="1" applyAlignment="1">
      <alignment horizontal="left" vertical="top" wrapText="1"/>
    </xf>
    <xf numFmtId="0" fontId="0" fillId="0" borderId="4" xfId="2" applyFont="1" applyBorder="1" applyAlignment="1">
      <alignment horizontal="left" vertical="top" wrapText="1"/>
    </xf>
    <xf numFmtId="0" fontId="0" fillId="0" borderId="15" xfId="2" applyFont="1" applyBorder="1" applyAlignment="1">
      <alignment horizontal="left" vertical="top" wrapText="1"/>
    </xf>
    <xf numFmtId="0" fontId="0" fillId="0" borderId="16" xfId="2" applyFont="1" applyBorder="1" applyAlignment="1">
      <alignment horizontal="left" vertical="top" wrapText="1"/>
    </xf>
    <xf numFmtId="0" fontId="0" fillId="0" borderId="7" xfId="2" applyFont="1" applyBorder="1" applyAlignment="1">
      <alignment vertical="top" wrapText="1"/>
    </xf>
  </cellXfs>
  <cellStyles count="3">
    <cellStyle name="ハイパーリンク" xfId="1" builtinId="8"/>
    <cellStyle name="標準" xfId="0" builtinId="0"/>
    <cellStyle name="標準 2" xfId="2" xr:uid="{00000000-0005-0000-0000-000002000000}"/>
  </cellStyles>
  <dxfs count="5">
    <dxf>
      <font>
        <color theme="0"/>
      </font>
    </dxf>
    <dxf>
      <font>
        <color auto="1"/>
      </font>
      <fill>
        <patternFill patternType="mediumGray">
          <fgColor rgb="FFFFCCFF"/>
        </patternFill>
      </fill>
    </dxf>
    <dxf>
      <fill>
        <patternFill patternType="mediumGray">
          <fgColor rgb="FFFFE1FF"/>
          <bgColor rgb="FFFFCCFF"/>
        </patternFill>
      </fill>
    </dxf>
    <dxf>
      <font>
        <color theme="0"/>
      </font>
    </dxf>
    <dxf>
      <fill>
        <patternFill patternType="mediumGray">
          <fgColor rgb="FFFFCCFF"/>
        </patternFill>
      </fill>
    </dxf>
  </dxfs>
  <tableStyles count="0" defaultTableStyle="TableStyleMedium2" defaultPivotStyle="PivotStyleLight16"/>
  <colors>
    <mruColors>
      <color rgb="FFFFFFCC"/>
      <color rgb="FFFFE1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nc.ac.jp/albums/abm.php?f=abm00036160.pdf&amp;n=10_%E9%AB%98%E7%AD%89%E5%AD%A6%E6%A0%A1%E7%AD%89%E3%82%B3%E3%83%BC%E3%83%8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Z39"/>
  <sheetViews>
    <sheetView showGridLines="0" tabSelected="1" workbookViewId="0">
      <pane xSplit="5" ySplit="5" topLeftCell="F6" activePane="bottomRight" state="frozen"/>
      <selection pane="topRight" activeCell="E1" sqref="E1"/>
      <selection pane="bottomLeft" activeCell="A2" sqref="A2"/>
      <selection pane="bottomRight" activeCell="C7" sqref="C7"/>
    </sheetView>
  </sheetViews>
  <sheetFormatPr defaultRowHeight="21" customHeight="1" x14ac:dyDescent="0.15"/>
  <cols>
    <col min="1" max="1" width="3.42578125" style="1" customWidth="1"/>
    <col min="2" max="2" width="17.7109375" style="2" bestFit="1" customWidth="1"/>
    <col min="3" max="3" width="55.7109375" style="2" customWidth="1"/>
    <col min="4" max="4" width="75.7109375" customWidth="1"/>
    <col min="5" max="5" width="36.85546875" customWidth="1"/>
    <col min="6" max="24" width="9.140625" customWidth="1"/>
    <col min="25" max="25" width="16.5703125" hidden="1" customWidth="1"/>
    <col min="26" max="26" width="53.140625" style="115" hidden="1" customWidth="1"/>
  </cols>
  <sheetData>
    <row r="1" spans="1:26" ht="21" customHeight="1" x14ac:dyDescent="0.15">
      <c r="A1" s="125" t="str">
        <f>C3 &amp; "高校生理科研究発表会参加申込書（基本事項）"</f>
        <v>2021高校生理科研究発表会参加申込書（基本事項）</v>
      </c>
      <c r="B1" s="125"/>
      <c r="C1" s="125"/>
      <c r="D1" s="76" t="s">
        <v>161</v>
      </c>
      <c r="E1" s="67"/>
      <c r="Y1" s="77" t="s">
        <v>141</v>
      </c>
      <c r="Z1" s="112" t="s">
        <v>61</v>
      </c>
    </row>
    <row r="2" spans="1:26" ht="24" customHeight="1" x14ac:dyDescent="0.15">
      <c r="A2" s="1" t="str">
        <f>IF(AND(A5="○",研究内容!D9="○"),"◎","")</f>
        <v/>
      </c>
      <c r="B2" s="126" t="str">
        <f>IF(A2="◎","入力必須項目（黄色いセル）の入力が完了しました。","入力必須項目（黄色いセル）の入力が完了していません。")</f>
        <v>入力必須項目（黄色いセル）の入力が完了していません。</v>
      </c>
      <c r="C2" s="126"/>
      <c r="D2" s="130" t="s">
        <v>152</v>
      </c>
      <c r="E2" s="131"/>
      <c r="Y2" s="78" t="s">
        <v>136</v>
      </c>
      <c r="Z2" s="79" t="str">
        <f>IF($A$2="◎","#3526!","")</f>
        <v/>
      </c>
    </row>
    <row r="3" spans="1:26" ht="24" customHeight="1" x14ac:dyDescent="0.15">
      <c r="A3" s="72"/>
      <c r="B3" s="28" t="s">
        <v>13</v>
      </c>
      <c r="C3" s="12" t="s">
        <v>144</v>
      </c>
      <c r="D3" s="131"/>
      <c r="E3" s="131"/>
      <c r="Y3" s="78" t="s">
        <v>138</v>
      </c>
      <c r="Z3" s="116" t="str">
        <f>C4</f>
        <v>入力が完了すると表示されます。</v>
      </c>
    </row>
    <row r="4" spans="1:26" ht="24" customHeight="1" x14ac:dyDescent="0.15">
      <c r="A4" s="73"/>
      <c r="B4" s="28" t="s">
        <v>69</v>
      </c>
      <c r="C4" s="53" t="str">
        <f>IF($A$2&lt;&gt;"◎","入力が完了すると表示されます。",IF($C$8="新規申込","APS"&amp;RIGHT($C$3,2)&amp;"-"&amp;$C$11&amp;"-"&amp;"N"&amp;$C$7&amp;"【新規】"&amp;$C$12,IF($C$8="修正申込","APS"&amp;RIGHT($C$3,2)&amp;"-"&amp;$C$11&amp;"-"&amp;"F"&amp;$C$7&amp;"【修正】"&amp;$C$12,"")))</f>
        <v>入力が完了すると表示されます。</v>
      </c>
      <c r="D4" s="131"/>
      <c r="E4" s="131"/>
      <c r="Y4" s="78"/>
      <c r="Z4" s="113"/>
    </row>
    <row r="5" spans="1:26" ht="12" x14ac:dyDescent="0.15">
      <c r="A5" s="54" t="str">
        <f>IF(COUNTA(C7:C26)=17,"○","")</f>
        <v/>
      </c>
      <c r="B5" s="55"/>
      <c r="C5" s="55"/>
      <c r="D5" s="56"/>
      <c r="E5" s="56"/>
      <c r="Y5" s="78" t="s">
        <v>137</v>
      </c>
      <c r="Z5" s="79">
        <f>C12</f>
        <v>0</v>
      </c>
    </row>
    <row r="6" spans="1:26" ht="24" customHeight="1" thickBot="1" x14ac:dyDescent="0.2">
      <c r="A6" s="20"/>
      <c r="B6" s="52" t="s">
        <v>28</v>
      </c>
      <c r="C6" s="29" t="s">
        <v>30</v>
      </c>
      <c r="D6" s="3" t="s">
        <v>24</v>
      </c>
      <c r="E6" s="3" t="s">
        <v>25</v>
      </c>
      <c r="Y6" s="78" t="s">
        <v>139</v>
      </c>
      <c r="Z6" s="79">
        <f>C17</f>
        <v>0</v>
      </c>
    </row>
    <row r="7" spans="1:26" ht="24" customHeight="1" thickTop="1" x14ac:dyDescent="0.15">
      <c r="A7" s="70"/>
      <c r="B7" s="51" t="s">
        <v>52</v>
      </c>
      <c r="C7" s="104"/>
      <c r="D7" s="49" t="s">
        <v>153</v>
      </c>
      <c r="E7" s="50" t="s">
        <v>23</v>
      </c>
      <c r="Y7" s="80" t="s">
        <v>140</v>
      </c>
      <c r="Z7" s="114">
        <f>C20</f>
        <v>0</v>
      </c>
    </row>
    <row r="8" spans="1:26" ht="24" customHeight="1" x14ac:dyDescent="0.15">
      <c r="A8" s="70"/>
      <c r="B8" s="11" t="s">
        <v>60</v>
      </c>
      <c r="C8" s="105"/>
      <c r="D8" s="9" t="s">
        <v>154</v>
      </c>
      <c r="E8" s="10"/>
    </row>
    <row r="9" spans="1:26" ht="24" customHeight="1" thickBot="1" x14ac:dyDescent="0.2">
      <c r="A9" s="70"/>
      <c r="B9" s="64" t="s">
        <v>81</v>
      </c>
      <c r="C9" s="106"/>
      <c r="D9" s="40" t="s">
        <v>155</v>
      </c>
      <c r="E9" s="30" t="s">
        <v>22</v>
      </c>
    </row>
    <row r="10" spans="1:26" ht="9" customHeight="1" thickTop="1" thickBot="1" x14ac:dyDescent="0.2">
      <c r="A10" s="71"/>
      <c r="B10" s="62"/>
      <c r="C10" s="65"/>
      <c r="D10" s="31"/>
      <c r="E10" s="32"/>
      <c r="F10" s="19"/>
    </row>
    <row r="11" spans="1:26" ht="24" customHeight="1" thickTop="1" x14ac:dyDescent="0.15">
      <c r="A11" s="70"/>
      <c r="B11" s="60" t="s">
        <v>0</v>
      </c>
      <c r="C11" s="104"/>
      <c r="D11" s="42" t="s">
        <v>79</v>
      </c>
      <c r="E11" s="111" t="s">
        <v>149</v>
      </c>
    </row>
    <row r="12" spans="1:26" ht="24" customHeight="1" x14ac:dyDescent="0.15">
      <c r="A12" s="70"/>
      <c r="B12" s="61" t="s">
        <v>1</v>
      </c>
      <c r="C12" s="107"/>
      <c r="D12" s="6" t="s">
        <v>14</v>
      </c>
      <c r="E12" s="10" t="s">
        <v>34</v>
      </c>
    </row>
    <row r="13" spans="1:26" ht="24" customHeight="1" x14ac:dyDescent="0.15">
      <c r="A13" s="70"/>
      <c r="B13" s="61" t="s">
        <v>157</v>
      </c>
      <c r="C13" s="105"/>
      <c r="D13" s="6" t="s">
        <v>68</v>
      </c>
      <c r="E13" s="7" t="s">
        <v>57</v>
      </c>
    </row>
    <row r="14" spans="1:26" ht="24" customHeight="1" x14ac:dyDescent="0.15">
      <c r="A14" s="70"/>
      <c r="B14" s="61" t="s">
        <v>2</v>
      </c>
      <c r="C14" s="105"/>
      <c r="D14" s="6" t="s">
        <v>67</v>
      </c>
      <c r="E14" s="7" t="s">
        <v>58</v>
      </c>
    </row>
    <row r="15" spans="1:26" ht="24" customHeight="1" thickBot="1" x14ac:dyDescent="0.2">
      <c r="A15" s="70"/>
      <c r="B15" s="57" t="s">
        <v>3</v>
      </c>
      <c r="C15" s="108"/>
      <c r="D15" s="43" t="s">
        <v>15</v>
      </c>
      <c r="E15" s="33" t="s">
        <v>148</v>
      </c>
    </row>
    <row r="16" spans="1:26" ht="9" customHeight="1" thickTop="1" thickBot="1" x14ac:dyDescent="0.2">
      <c r="A16" s="70"/>
      <c r="B16" s="62"/>
      <c r="C16" s="65"/>
      <c r="D16" s="34"/>
      <c r="E16" s="35"/>
    </row>
    <row r="17" spans="1:5" ht="24" customHeight="1" thickTop="1" x14ac:dyDescent="0.15">
      <c r="A17" s="70"/>
      <c r="B17" s="60" t="s">
        <v>4</v>
      </c>
      <c r="C17" s="109"/>
      <c r="D17" s="127" t="s">
        <v>63</v>
      </c>
      <c r="E17" s="36" t="s">
        <v>16</v>
      </c>
    </row>
    <row r="18" spans="1:5" ht="24" customHeight="1" x14ac:dyDescent="0.15">
      <c r="A18" s="70"/>
      <c r="B18" s="61" t="s">
        <v>72</v>
      </c>
      <c r="C18" s="107"/>
      <c r="D18" s="128"/>
      <c r="E18" s="7" t="s">
        <v>17</v>
      </c>
    </row>
    <row r="19" spans="1:5" ht="24" customHeight="1" x14ac:dyDescent="0.15">
      <c r="A19" s="70"/>
      <c r="B19" s="61" t="s">
        <v>75</v>
      </c>
      <c r="C19" s="105"/>
      <c r="D19" s="129"/>
      <c r="E19" s="7" t="s">
        <v>18</v>
      </c>
    </row>
    <row r="20" spans="1:5" ht="24" customHeight="1" x14ac:dyDescent="0.15">
      <c r="A20" s="70"/>
      <c r="B20" s="61" t="s">
        <v>64</v>
      </c>
      <c r="C20" s="103"/>
      <c r="D20" s="58" t="s">
        <v>156</v>
      </c>
      <c r="E20" s="7" t="s">
        <v>65</v>
      </c>
    </row>
    <row r="21" spans="1:5" ht="24.75" customHeight="1" thickBot="1" x14ac:dyDescent="0.2">
      <c r="A21" s="70"/>
      <c r="B21" s="57" t="s">
        <v>62</v>
      </c>
      <c r="C21" s="110"/>
      <c r="D21" s="59" t="s">
        <v>71</v>
      </c>
      <c r="E21" s="7" t="s">
        <v>147</v>
      </c>
    </row>
    <row r="22" spans="1:5" ht="9" customHeight="1" thickTop="1" thickBot="1" x14ac:dyDescent="0.2">
      <c r="A22" s="70"/>
      <c r="B22" s="62"/>
      <c r="C22" s="66"/>
      <c r="D22" s="37"/>
      <c r="E22" s="38"/>
    </row>
    <row r="23" spans="1:5" ht="24" hidden="1" customHeight="1" thickTop="1" x14ac:dyDescent="0.15">
      <c r="A23" s="70"/>
      <c r="B23" s="60" t="s">
        <v>70</v>
      </c>
      <c r="C23" s="45" t="s">
        <v>145</v>
      </c>
      <c r="D23" s="123" t="s">
        <v>80</v>
      </c>
      <c r="E23" s="39" t="s">
        <v>19</v>
      </c>
    </row>
    <row r="24" spans="1:5" ht="24" hidden="1" customHeight="1" x14ac:dyDescent="0.15">
      <c r="A24" s="70"/>
      <c r="B24" s="61" t="s">
        <v>73</v>
      </c>
      <c r="C24" s="44" t="s">
        <v>145</v>
      </c>
      <c r="D24" s="124"/>
      <c r="E24" s="8" t="s">
        <v>20</v>
      </c>
    </row>
    <row r="25" spans="1:5" ht="24" hidden="1" customHeight="1" x14ac:dyDescent="0.15">
      <c r="A25" s="70"/>
      <c r="B25" s="61" t="s">
        <v>74</v>
      </c>
      <c r="C25" s="41" t="s">
        <v>145</v>
      </c>
      <c r="D25" s="6" t="s">
        <v>21</v>
      </c>
      <c r="E25" s="7" t="s">
        <v>18</v>
      </c>
    </row>
    <row r="26" spans="1:5" ht="24" hidden="1" customHeight="1" thickBot="1" x14ac:dyDescent="0.2">
      <c r="A26" s="70"/>
      <c r="B26" s="57" t="s">
        <v>76</v>
      </c>
      <c r="C26" s="46" t="s">
        <v>146</v>
      </c>
      <c r="D26" s="40" t="s">
        <v>66</v>
      </c>
      <c r="E26" s="33" t="s">
        <v>59</v>
      </c>
    </row>
    <row r="27" spans="1:5" ht="9" hidden="1" customHeight="1" thickTop="1" thickBot="1" x14ac:dyDescent="0.2">
      <c r="A27" s="70"/>
      <c r="B27" s="62"/>
      <c r="C27" s="65"/>
      <c r="D27" s="31"/>
      <c r="E27" s="35"/>
    </row>
    <row r="28" spans="1:5" ht="84" customHeight="1" thickTop="1" thickBot="1" x14ac:dyDescent="0.2">
      <c r="A28" s="70"/>
      <c r="B28" s="63" t="s">
        <v>6</v>
      </c>
      <c r="C28" s="48"/>
      <c r="D28" s="47" t="s">
        <v>150</v>
      </c>
      <c r="E28" s="69"/>
    </row>
    <row r="29" spans="1:5" ht="21" customHeight="1" thickTop="1" x14ac:dyDescent="0.15">
      <c r="A29" s="4"/>
      <c r="B29" s="5"/>
      <c r="C29" s="5"/>
    </row>
    <row r="30" spans="1:5" ht="18" customHeight="1" x14ac:dyDescent="0.15">
      <c r="B30" s="15" t="s">
        <v>42</v>
      </c>
      <c r="C30" s="17" t="s">
        <v>77</v>
      </c>
      <c r="D30" s="117" t="s">
        <v>78</v>
      </c>
      <c r="E30" s="118"/>
    </row>
    <row r="31" spans="1:5" ht="18" customHeight="1" x14ac:dyDescent="0.15">
      <c r="B31" s="16" t="s">
        <v>43</v>
      </c>
      <c r="C31" s="13">
        <f>研究内容!C2</f>
        <v>0</v>
      </c>
      <c r="D31" s="119"/>
      <c r="E31" s="120"/>
    </row>
    <row r="32" spans="1:5" ht="18" customHeight="1" x14ac:dyDescent="0.15">
      <c r="B32" s="16" t="s">
        <v>44</v>
      </c>
      <c r="C32" s="13">
        <f>研究内容!C3</f>
        <v>0</v>
      </c>
      <c r="D32" s="119"/>
      <c r="E32" s="120"/>
    </row>
    <row r="33" spans="2:5" ht="18" customHeight="1" x14ac:dyDescent="0.15">
      <c r="B33" s="16" t="s">
        <v>45</v>
      </c>
      <c r="C33" s="13">
        <f>研究内容!C4</f>
        <v>0</v>
      </c>
      <c r="D33" s="119"/>
      <c r="E33" s="120"/>
    </row>
    <row r="34" spans="2:5" ht="18" customHeight="1" x14ac:dyDescent="0.15">
      <c r="B34" s="16" t="s">
        <v>46</v>
      </c>
      <c r="C34" s="13">
        <f>研究内容!C5</f>
        <v>0</v>
      </c>
      <c r="D34" s="119"/>
      <c r="E34" s="120"/>
    </row>
    <row r="35" spans="2:5" ht="18" customHeight="1" x14ac:dyDescent="0.15">
      <c r="B35" s="16" t="s">
        <v>47</v>
      </c>
      <c r="C35" s="13">
        <f>研究内容!C6</f>
        <v>0</v>
      </c>
      <c r="D35" s="119"/>
      <c r="E35" s="120"/>
    </row>
    <row r="36" spans="2:5" ht="18" customHeight="1" x14ac:dyDescent="0.15">
      <c r="B36" s="16" t="s">
        <v>48</v>
      </c>
      <c r="C36" s="13">
        <f>研究内容!C7</f>
        <v>0</v>
      </c>
      <c r="D36" s="119"/>
      <c r="E36" s="120"/>
    </row>
    <row r="37" spans="2:5" ht="18" customHeight="1" x14ac:dyDescent="0.15">
      <c r="B37" s="16" t="s">
        <v>49</v>
      </c>
      <c r="C37" s="13">
        <f>研究内容!C8</f>
        <v>0</v>
      </c>
      <c r="D37" s="119"/>
      <c r="E37" s="120"/>
    </row>
    <row r="38" spans="2:5" ht="18" customHeight="1" x14ac:dyDescent="0.15">
      <c r="B38" s="16" t="s">
        <v>50</v>
      </c>
      <c r="C38" s="13">
        <f>研究内容!C9</f>
        <v>0</v>
      </c>
      <c r="D38" s="119"/>
      <c r="E38" s="120"/>
    </row>
    <row r="39" spans="2:5" ht="18" customHeight="1" x14ac:dyDescent="0.15">
      <c r="B39" s="16" t="s">
        <v>51</v>
      </c>
      <c r="C39" s="14">
        <f>SUM(C31:C38)</f>
        <v>0</v>
      </c>
      <c r="D39" s="121"/>
      <c r="E39" s="122"/>
    </row>
  </sheetData>
  <sheetProtection algorithmName="SHA-512" hashValue="2UeH4DRjjxiGBLiDyU1+uy6zxy/jx5IWrb2lTL1TjE/DS+4fdJ/fDPMdeOjvNhuezj4rITmDBOohYRzER8IbvQ==" saltValue="6ardBbDCO9pp9x+PdC/jVw==" spinCount="100000" sheet="1" objects="1" scenarios="1"/>
  <mergeCells count="6">
    <mergeCell ref="D30:E39"/>
    <mergeCell ref="D23:D24"/>
    <mergeCell ref="A1:C1"/>
    <mergeCell ref="B2:C2"/>
    <mergeCell ref="D17:D19"/>
    <mergeCell ref="D2:E4"/>
  </mergeCells>
  <phoneticPr fontId="1"/>
  <conditionalFormatting sqref="A5">
    <cfRule type="cellIs" dxfId="4" priority="11" stopIfTrue="1" operator="equal">
      <formula>"○"</formula>
    </cfRule>
  </conditionalFormatting>
  <conditionalFormatting sqref="C31:C39">
    <cfRule type="cellIs" dxfId="3" priority="7" operator="equal">
      <formula>0</formula>
    </cfRule>
  </conditionalFormatting>
  <conditionalFormatting sqref="A2">
    <cfRule type="cellIs" dxfId="2" priority="1" operator="equal">
      <formula>"◎"</formula>
    </cfRule>
  </conditionalFormatting>
  <dataValidations count="12">
    <dataValidation type="textLength" imeMode="disabled" operator="equal" allowBlank="1" showInputMessage="1" showErrorMessage="1" errorTitle="無効な入力" error="ハイフンを含めて8桁入力してください。" promptTitle="学校の郵便番号の入力" prompt="半角入力。ハイフンを含めて8桁。" sqref="C14" xr:uid="{00000000-0002-0000-0000-000001000000}">
      <formula1>8</formula1>
    </dataValidation>
    <dataValidation type="textLength" imeMode="disabled" operator="equal" allowBlank="1" showInputMessage="1" showErrorMessage="1" errorTitle="無効な入力" error="6桁の半角英数字で入力してください。" promptTitle="学校コードの入力" prompt="大学入試センターの高校コード表を参照して，半角英数字で入力。_x000a_" sqref="C11" xr:uid="{00000000-0002-0000-0000-000002000000}">
      <formula1>6</formula1>
    </dataValidation>
    <dataValidation imeMode="disabled" allowBlank="1" showInputMessage="1" showErrorMessage="1" sqref="C3 C21:C22" xr:uid="{00000000-0002-0000-0000-000003000000}"/>
    <dataValidation type="textLength" imeMode="disabled" operator="equal" allowBlank="1" showInputMessage="1" showErrorMessage="1" sqref="C27" xr:uid="{00000000-0002-0000-0000-000004000000}">
      <formula1>11</formula1>
    </dataValidation>
    <dataValidation type="list" imeMode="disabled" allowBlank="1" showInputMessage="1" showErrorMessage="1" errorTitle="無効な入力" error="セル右端の▼をクリックして表示されるリストから選択します。" promptTitle="申込の種別の選択" prompt="セル右端の▼をクリックして表示されるリストから選択します。" sqref="C8" xr:uid="{00000000-0002-0000-0000-000005000000}">
      <formula1>"新規申込,修正申込"</formula1>
    </dataValidation>
    <dataValidation type="textLength" imeMode="disabled" operator="equal" allowBlank="1" showInputMessage="1" showErrorMessage="1" sqref="C26" xr:uid="{00000000-0002-0000-0000-000006000000}">
      <formula1>13</formula1>
    </dataValidation>
    <dataValidation type="textLength" imeMode="disabled" operator="equal" allowBlank="1" showInputMessage="1" showErrorMessage="1" errorTitle="無効な入力" error="ハイフンを含めて12桁入力してください。" promptTitle="学校の電話番号の入力" prompt="半角入力。ハイフンを含めて12桁。" sqref="C13" xr:uid="{AF7FBAF4-3377-4D36-8071-90DD474AE50A}">
      <formula1>12</formula1>
    </dataValidation>
    <dataValidation imeMode="hiragana" allowBlank="1" showInputMessage="1" showErrorMessage="1" sqref="C28 C23:C25" xr:uid="{253F1622-5E03-4D55-8816-95AD1B818EA0}"/>
    <dataValidation type="textLength" imeMode="disabled" operator="equal" allowBlank="1" showInputMessage="1" showErrorMessage="1" errorTitle="無効な入力" error="半角6桁の数字で入力してください。" promptTitle="作成月日時の入力" prompt="半角6桁の数字で入力してください。_x000a_8月26日16時の場合：082616" sqref="C7" xr:uid="{3B4DE900-5071-4CB0-B201-C44BE6B80E9E}">
      <formula1>6</formula1>
    </dataValidation>
    <dataValidation type="whole" imeMode="disabled" operator="greaterThanOrEqual" allowBlank="1" showInputMessage="1" showErrorMessage="1" errorTitle="無効な入力" error="半角数字で入力。" promptTitle="発表の件数の入力" prompt="半角数字で入力。" sqref="C9" xr:uid="{55CC25FD-DACA-4082-B2C0-725FEB58A684}">
      <formula1>1</formula1>
    </dataValidation>
    <dataValidation imeMode="disabled" allowBlank="1" showInputMessage="1" showErrorMessage="1" promptTitle="事務連絡用メールの入力" prompt="半角入力。" sqref="C20" xr:uid="{8F20F214-97C9-4FFD-B062-233D79541582}"/>
    <dataValidation imeMode="on" allowBlank="1" showInputMessage="1" showErrorMessage="1" sqref="C12 C15 C17 C18 C19" xr:uid="{59259DA7-81A3-461C-8587-E4F47FB5717B}"/>
  </dataValidations>
  <hyperlinks>
    <hyperlink ref="E11" r:id="rId1" xr:uid="{0B85C2A4-83AD-4E9A-9388-FE4F2AC3DF77}"/>
  </hyperlinks>
  <pageMargins left="0.7" right="0.7" top="0.75" bottom="0.75" header="0.3" footer="0.3"/>
  <pageSetup paperSize="9" scale="7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BB69"/>
  <sheetViews>
    <sheetView showGridLines="0" workbookViewId="0">
      <pane xSplit="4" ySplit="10" topLeftCell="E11" activePane="bottomRight" state="frozen"/>
      <selection pane="topRight" activeCell="D1" sqref="D1"/>
      <selection pane="bottomLeft" activeCell="A7" sqref="A7"/>
      <selection pane="bottomRight" activeCell="E12" sqref="E12"/>
    </sheetView>
  </sheetViews>
  <sheetFormatPr defaultRowHeight="18" customHeight="1" x14ac:dyDescent="0.15"/>
  <cols>
    <col min="1" max="1" width="3" bestFit="1" customWidth="1"/>
    <col min="2" max="2" width="63.7109375" customWidth="1"/>
    <col min="3" max="3" width="3.7109375" style="1" bestFit="1" customWidth="1"/>
    <col min="4" max="4" width="15.7109375" style="2" customWidth="1"/>
    <col min="5" max="54" width="60.7109375" customWidth="1"/>
  </cols>
  <sheetData>
    <row r="1" spans="1:54" ht="24" customHeight="1" x14ac:dyDescent="0.15">
      <c r="A1" s="138" t="str">
        <f>基本事項!C3&amp;"高校生理科研究発表会参加申込書(研究内容)"</f>
        <v>2021高校生理科研究発表会参加申込書(研究内容)</v>
      </c>
      <c r="B1" s="139"/>
      <c r="C1" s="140"/>
      <c r="D1" s="141" t="str">
        <f>IF(COUNTIF(E9:BB9,"○")=0,"","計 " &amp; COUNTIF(E9:BB9,"○") &amp; " 件")</f>
        <v/>
      </c>
      <c r="E1" s="132" t="s">
        <v>159</v>
      </c>
      <c r="F1" s="132"/>
      <c r="G1" s="18"/>
    </row>
    <row r="2" spans="1:54" ht="12" customHeight="1" x14ac:dyDescent="0.15">
      <c r="A2" s="146" t="s">
        <v>35</v>
      </c>
      <c r="B2" s="21" t="s">
        <v>36</v>
      </c>
      <c r="C2" s="22">
        <f>COUNTIF($E$12:$BB$12,"1：物理Ⅰ")</f>
        <v>0</v>
      </c>
      <c r="D2" s="141"/>
      <c r="E2" s="132"/>
      <c r="F2" s="132"/>
      <c r="G2" s="18"/>
    </row>
    <row r="3" spans="1:54" ht="12" x14ac:dyDescent="0.15">
      <c r="A3" s="147"/>
      <c r="B3" s="27" t="s">
        <v>53</v>
      </c>
      <c r="C3" s="24">
        <f>COUNTIF($E$12:$BB$12,"2：物理Ⅱ")</f>
        <v>0</v>
      </c>
      <c r="D3" s="141"/>
      <c r="E3" s="132"/>
      <c r="F3" s="132"/>
      <c r="G3" s="18"/>
    </row>
    <row r="4" spans="1:54" ht="12" x14ac:dyDescent="0.15">
      <c r="A4" s="147"/>
      <c r="B4" s="23" t="s">
        <v>37</v>
      </c>
      <c r="C4" s="24">
        <f>COUNTIF($E$12:$BB$12,"3：化学Ⅰ")</f>
        <v>0</v>
      </c>
      <c r="D4" s="141"/>
      <c r="E4" s="132"/>
      <c r="F4" s="132"/>
      <c r="G4" s="18"/>
    </row>
    <row r="5" spans="1:54" ht="12" x14ac:dyDescent="0.15">
      <c r="A5" s="147"/>
      <c r="B5" s="23" t="s">
        <v>38</v>
      </c>
      <c r="C5" s="24">
        <f>COUNTIF($E$12:$BB$12,"4：化学Ⅱ")</f>
        <v>0</v>
      </c>
      <c r="D5" s="141"/>
      <c r="E5" s="132"/>
      <c r="F5" s="132"/>
      <c r="G5" s="18"/>
    </row>
    <row r="6" spans="1:54" ht="12" x14ac:dyDescent="0.15">
      <c r="A6" s="147"/>
      <c r="B6" s="27" t="s">
        <v>151</v>
      </c>
      <c r="C6" s="24">
        <f>COUNTIF($E$12:$BB$12,"5：生物Ⅰ")</f>
        <v>0</v>
      </c>
      <c r="D6" s="141"/>
      <c r="E6" s="132"/>
      <c r="F6" s="132"/>
      <c r="G6" s="18"/>
    </row>
    <row r="7" spans="1:54" ht="12" x14ac:dyDescent="0.15">
      <c r="A7" s="147"/>
      <c r="B7" s="23" t="s">
        <v>39</v>
      </c>
      <c r="C7" s="24">
        <f>COUNTIF($E$12:$BB$12,"6：生物Ⅱ")</f>
        <v>0</v>
      </c>
      <c r="D7" s="141"/>
      <c r="E7" s="132"/>
      <c r="F7" s="132"/>
      <c r="G7" s="18"/>
    </row>
    <row r="8" spans="1:54" ht="12" x14ac:dyDescent="0.15">
      <c r="A8" s="147"/>
      <c r="B8" s="23" t="s">
        <v>40</v>
      </c>
      <c r="C8" s="24">
        <f>COUNTIF($E$12:$BB$12,"7：地学")</f>
        <v>0</v>
      </c>
      <c r="D8" s="141"/>
      <c r="E8" s="132"/>
      <c r="F8" s="132"/>
      <c r="G8" s="18"/>
    </row>
    <row r="9" spans="1:54" ht="12" x14ac:dyDescent="0.15">
      <c r="A9" s="148"/>
      <c r="B9" s="25" t="s">
        <v>41</v>
      </c>
      <c r="C9" s="26">
        <f>COUNTIF($E$12:$BB$12,"8：数学・情報")</f>
        <v>0</v>
      </c>
      <c r="D9" s="4" t="str">
        <f>IF(COUNTIF(E9:BB9,"○")=0,"",IF(COUNTIF(E9:BB9,"○")=VALUE(基本事項!C9),"○",""))</f>
        <v/>
      </c>
      <c r="E9" s="1" t="str">
        <f>IF(COUNTA(E12,E14,E16,E22:E25)=7,"○","")</f>
        <v/>
      </c>
      <c r="F9" s="1" t="str">
        <f t="shared" ref="F9:BB9" si="0">IF(COUNTA(F12,F14,F16,F22:F25)=7,"○","")</f>
        <v/>
      </c>
      <c r="G9" s="1" t="str">
        <f t="shared" si="0"/>
        <v/>
      </c>
      <c r="H9" s="1" t="str">
        <f t="shared" si="0"/>
        <v/>
      </c>
      <c r="I9" s="1" t="str">
        <f t="shared" si="0"/>
        <v/>
      </c>
      <c r="J9" s="1" t="str">
        <f t="shared" si="0"/>
        <v/>
      </c>
      <c r="K9" s="1" t="str">
        <f t="shared" si="0"/>
        <v/>
      </c>
      <c r="L9" s="1" t="str">
        <f t="shared" si="0"/>
        <v/>
      </c>
      <c r="M9" s="1" t="str">
        <f t="shared" si="0"/>
        <v/>
      </c>
      <c r="N9" s="1" t="str">
        <f t="shared" si="0"/>
        <v/>
      </c>
      <c r="O9" s="1" t="str">
        <f t="shared" si="0"/>
        <v/>
      </c>
      <c r="P9" s="1" t="str">
        <f t="shared" si="0"/>
        <v/>
      </c>
      <c r="Q9" s="1" t="str">
        <f t="shared" si="0"/>
        <v/>
      </c>
      <c r="R9" s="1" t="str">
        <f t="shared" si="0"/>
        <v/>
      </c>
      <c r="S9" s="1" t="str">
        <f t="shared" si="0"/>
        <v/>
      </c>
      <c r="T9" s="1" t="str">
        <f t="shared" si="0"/>
        <v/>
      </c>
      <c r="U9" s="1" t="str">
        <f t="shared" si="0"/>
        <v/>
      </c>
      <c r="V9" s="1" t="str">
        <f t="shared" si="0"/>
        <v/>
      </c>
      <c r="W9" s="1" t="str">
        <f t="shared" si="0"/>
        <v/>
      </c>
      <c r="X9" s="1" t="str">
        <f t="shared" si="0"/>
        <v/>
      </c>
      <c r="Y9" s="1" t="str">
        <f t="shared" si="0"/>
        <v/>
      </c>
      <c r="Z9" s="1" t="str">
        <f t="shared" si="0"/>
        <v/>
      </c>
      <c r="AA9" s="1" t="str">
        <f t="shared" si="0"/>
        <v/>
      </c>
      <c r="AB9" s="1" t="str">
        <f t="shared" si="0"/>
        <v/>
      </c>
      <c r="AC9" s="1" t="str">
        <f t="shared" si="0"/>
        <v/>
      </c>
      <c r="AD9" s="1" t="str">
        <f t="shared" si="0"/>
        <v/>
      </c>
      <c r="AE9" s="1" t="str">
        <f t="shared" si="0"/>
        <v/>
      </c>
      <c r="AF9" s="1" t="str">
        <f t="shared" si="0"/>
        <v/>
      </c>
      <c r="AG9" s="1" t="str">
        <f t="shared" si="0"/>
        <v/>
      </c>
      <c r="AH9" s="1" t="str">
        <f t="shared" si="0"/>
        <v/>
      </c>
      <c r="AI9" s="1" t="str">
        <f t="shared" si="0"/>
        <v/>
      </c>
      <c r="AJ9" s="1" t="str">
        <f t="shared" si="0"/>
        <v/>
      </c>
      <c r="AK9" s="1" t="str">
        <f t="shared" si="0"/>
        <v/>
      </c>
      <c r="AL9" s="1" t="str">
        <f t="shared" si="0"/>
        <v/>
      </c>
      <c r="AM9" s="1" t="str">
        <f t="shared" si="0"/>
        <v/>
      </c>
      <c r="AN9" s="1" t="str">
        <f t="shared" si="0"/>
        <v/>
      </c>
      <c r="AO9" s="1" t="str">
        <f t="shared" si="0"/>
        <v/>
      </c>
      <c r="AP9" s="1" t="str">
        <f t="shared" si="0"/>
        <v/>
      </c>
      <c r="AQ9" s="1" t="str">
        <f t="shared" si="0"/>
        <v/>
      </c>
      <c r="AR9" s="1" t="str">
        <f t="shared" si="0"/>
        <v/>
      </c>
      <c r="AS9" s="1" t="str">
        <f t="shared" si="0"/>
        <v/>
      </c>
      <c r="AT9" s="1" t="str">
        <f t="shared" si="0"/>
        <v/>
      </c>
      <c r="AU9" s="1" t="str">
        <f t="shared" si="0"/>
        <v/>
      </c>
      <c r="AV9" s="1" t="str">
        <f t="shared" si="0"/>
        <v/>
      </c>
      <c r="AW9" s="1" t="str">
        <f t="shared" si="0"/>
        <v/>
      </c>
      <c r="AX9" s="1" t="str">
        <f t="shared" si="0"/>
        <v/>
      </c>
      <c r="AY9" s="1" t="str">
        <f t="shared" si="0"/>
        <v/>
      </c>
      <c r="AZ9" s="1" t="str">
        <f t="shared" si="0"/>
        <v/>
      </c>
      <c r="BA9" s="1" t="str">
        <f t="shared" si="0"/>
        <v/>
      </c>
      <c r="BB9" s="1" t="str">
        <f t="shared" si="0"/>
        <v/>
      </c>
    </row>
    <row r="10" spans="1:54" ht="18" customHeight="1" x14ac:dyDescent="0.15">
      <c r="A10" s="74"/>
      <c r="B10" s="149" t="s">
        <v>26</v>
      </c>
      <c r="C10" s="150"/>
      <c r="D10" s="52" t="s">
        <v>28</v>
      </c>
      <c r="E10" s="3" t="s">
        <v>86</v>
      </c>
      <c r="F10" s="3" t="s">
        <v>87</v>
      </c>
      <c r="G10" s="3" t="s">
        <v>88</v>
      </c>
      <c r="H10" s="3" t="s">
        <v>89</v>
      </c>
      <c r="I10" s="3" t="s">
        <v>90</v>
      </c>
      <c r="J10" s="3" t="s">
        <v>91</v>
      </c>
      <c r="K10" s="3" t="s">
        <v>92</v>
      </c>
      <c r="L10" s="3" t="s">
        <v>93</v>
      </c>
      <c r="M10" s="3" t="s">
        <v>94</v>
      </c>
      <c r="N10" s="3" t="s">
        <v>95</v>
      </c>
      <c r="O10" s="3" t="s">
        <v>96</v>
      </c>
      <c r="P10" s="3" t="s">
        <v>97</v>
      </c>
      <c r="Q10" s="3" t="s">
        <v>98</v>
      </c>
      <c r="R10" s="3" t="s">
        <v>99</v>
      </c>
      <c r="S10" s="3" t="s">
        <v>100</v>
      </c>
      <c r="T10" s="3" t="s">
        <v>101</v>
      </c>
      <c r="U10" s="3" t="s">
        <v>102</v>
      </c>
      <c r="V10" s="3" t="s">
        <v>103</v>
      </c>
      <c r="W10" s="3" t="s">
        <v>104</v>
      </c>
      <c r="X10" s="3" t="s">
        <v>105</v>
      </c>
      <c r="Y10" s="3" t="s">
        <v>106</v>
      </c>
      <c r="Z10" s="3" t="s">
        <v>107</v>
      </c>
      <c r="AA10" s="3" t="s">
        <v>108</v>
      </c>
      <c r="AB10" s="3" t="s">
        <v>109</v>
      </c>
      <c r="AC10" s="3" t="s">
        <v>110</v>
      </c>
      <c r="AD10" s="3" t="s">
        <v>111</v>
      </c>
      <c r="AE10" s="3" t="s">
        <v>112</v>
      </c>
      <c r="AF10" s="3" t="s">
        <v>113</v>
      </c>
      <c r="AG10" s="3" t="s">
        <v>114</v>
      </c>
      <c r="AH10" s="3" t="s">
        <v>115</v>
      </c>
      <c r="AI10" s="3" t="s">
        <v>116</v>
      </c>
      <c r="AJ10" s="3" t="s">
        <v>117</v>
      </c>
      <c r="AK10" s="3" t="s">
        <v>118</v>
      </c>
      <c r="AL10" s="3" t="s">
        <v>119</v>
      </c>
      <c r="AM10" s="3" t="s">
        <v>120</v>
      </c>
      <c r="AN10" s="3" t="s">
        <v>121</v>
      </c>
      <c r="AO10" s="3" t="s">
        <v>122</v>
      </c>
      <c r="AP10" s="3" t="s">
        <v>123</v>
      </c>
      <c r="AQ10" s="3" t="s">
        <v>124</v>
      </c>
      <c r="AR10" s="3" t="s">
        <v>125</v>
      </c>
      <c r="AS10" s="3" t="s">
        <v>126</v>
      </c>
      <c r="AT10" s="3" t="s">
        <v>127</v>
      </c>
      <c r="AU10" s="3" t="s">
        <v>128</v>
      </c>
      <c r="AV10" s="3" t="s">
        <v>129</v>
      </c>
      <c r="AW10" s="3" t="s">
        <v>130</v>
      </c>
      <c r="AX10" s="3" t="s">
        <v>131</v>
      </c>
      <c r="AY10" s="3" t="s">
        <v>132</v>
      </c>
      <c r="AZ10" s="3" t="s">
        <v>133</v>
      </c>
      <c r="BA10" s="3" t="s">
        <v>134</v>
      </c>
      <c r="BB10" s="3" t="s">
        <v>135</v>
      </c>
    </row>
    <row r="11" spans="1:54" s="1" customFormat="1" ht="18" customHeight="1" thickBot="1" x14ac:dyDescent="0.2">
      <c r="A11" s="68"/>
      <c r="B11" s="142" t="s">
        <v>142</v>
      </c>
      <c r="C11" s="137"/>
      <c r="D11" s="98" t="s">
        <v>143</v>
      </c>
      <c r="E11" s="81" t="str">
        <f>IF(AND(E$9="○",基本事項!$C$11&lt;&gt;""),"PS"&amp;RIGHT(基本事項!$C$3,2)&amp;"-"&amp;基本事項!$C$11&amp;"-"&amp;TEXT(MID(E10,4,2),"00"),"")</f>
        <v/>
      </c>
      <c r="F11" s="81" t="str">
        <f>IF(AND(F$9="○",基本事項!$C$11&lt;&gt;""),"PS"&amp;RIGHT(基本事項!$C$3,2)&amp;"-"&amp;基本事項!$C$11&amp;"-"&amp;TEXT(MID(F10,4,2),"00"),"")</f>
        <v/>
      </c>
      <c r="G11" s="81" t="str">
        <f>IF(AND(G$9="○",基本事項!$C$11&lt;&gt;""),"PS"&amp;RIGHT(基本事項!$C$3,2)&amp;"-"&amp;基本事項!$C$11&amp;"-"&amp;TEXT(MID(G10,4,2),"00"),"")</f>
        <v/>
      </c>
      <c r="H11" s="81" t="str">
        <f>IF(AND(H$9="○",基本事項!$C$11&lt;&gt;""),"PS"&amp;RIGHT(基本事項!$C$3,2)&amp;"-"&amp;基本事項!$C$11&amp;"-"&amp;TEXT(MID(H10,4,2),"00"),"")</f>
        <v/>
      </c>
      <c r="I11" s="81" t="str">
        <f>IF(AND(I$9="○",基本事項!$C$11&lt;&gt;""),"PS"&amp;RIGHT(基本事項!$C$3,2)&amp;"-"&amp;基本事項!$C$11&amp;"-"&amp;TEXT(MID(I10,4,2),"00"),"")</f>
        <v/>
      </c>
      <c r="J11" s="81" t="str">
        <f>IF(AND(J$9="○",基本事項!$C$11&lt;&gt;""),"PS"&amp;RIGHT(基本事項!$C$3,2)&amp;"-"&amp;基本事項!$C$11&amp;"-"&amp;TEXT(MID(J10,4,2),"00"),"")</f>
        <v/>
      </c>
      <c r="K11" s="81" t="str">
        <f>IF(AND(K$9="○",基本事項!$C$11&lt;&gt;""),"PS"&amp;RIGHT(基本事項!$C$3,2)&amp;"-"&amp;基本事項!$C$11&amp;"-"&amp;TEXT(MID(K10,4,2),"00"),"")</f>
        <v/>
      </c>
      <c r="L11" s="81" t="str">
        <f>IF(AND(L$9="○",基本事項!$C$11&lt;&gt;""),"PS"&amp;RIGHT(基本事項!$C$3,2)&amp;"-"&amp;基本事項!$C$11&amp;"-"&amp;TEXT(MID(L10,4,2),"00"),"")</f>
        <v/>
      </c>
      <c r="M11" s="81" t="str">
        <f>IF(AND(M$9="○",基本事項!$C$11&lt;&gt;""),"PS"&amp;RIGHT(基本事項!$C$3,2)&amp;"-"&amp;基本事項!$C$11&amp;"-"&amp;TEXT(MID(M10,4,2),"00"),"")</f>
        <v/>
      </c>
      <c r="N11" s="81" t="str">
        <f>IF(AND(N$9="○",基本事項!$C$11&lt;&gt;""),"PS"&amp;RIGHT(基本事項!$C$3,2)&amp;"-"&amp;基本事項!$C$11&amp;"-"&amp;TEXT(MID(N10,4,2),"00"),"")</f>
        <v/>
      </c>
      <c r="O11" s="81" t="str">
        <f>IF(AND(O$9="○",基本事項!$C$11&lt;&gt;""),"PS"&amp;RIGHT(基本事項!$C$3,2)&amp;"-"&amp;基本事項!$C$11&amp;"-"&amp;TEXT(MID(O10,4,2),"00"),"")</f>
        <v/>
      </c>
      <c r="P11" s="81" t="str">
        <f>IF(AND(P$9="○",基本事項!$C$11&lt;&gt;""),"PS"&amp;RIGHT(基本事項!$C$3,2)&amp;"-"&amp;基本事項!$C$11&amp;"-"&amp;TEXT(MID(P10,4,2),"00"),"")</f>
        <v/>
      </c>
      <c r="Q11" s="81" t="str">
        <f>IF(AND(Q$9="○",基本事項!$C$11&lt;&gt;""),"PS"&amp;RIGHT(基本事項!$C$3,2)&amp;"-"&amp;基本事項!$C$11&amp;"-"&amp;TEXT(MID(Q10,4,2),"00"),"")</f>
        <v/>
      </c>
      <c r="R11" s="81" t="str">
        <f>IF(AND(R$9="○",基本事項!$C$11&lt;&gt;""),"PS"&amp;RIGHT(基本事項!$C$3,2)&amp;"-"&amp;基本事項!$C$11&amp;"-"&amp;TEXT(MID(R10,4,2),"00"),"")</f>
        <v/>
      </c>
      <c r="S11" s="81" t="str">
        <f>IF(AND(S$9="○",基本事項!$C$11&lt;&gt;""),"PS"&amp;RIGHT(基本事項!$C$3,2)&amp;"-"&amp;基本事項!$C$11&amp;"-"&amp;TEXT(MID(S10,4,2),"00"),"")</f>
        <v/>
      </c>
      <c r="T11" s="81" t="str">
        <f>IF(AND(T$9="○",基本事項!$C$11&lt;&gt;""),"PS"&amp;RIGHT(基本事項!$C$3,2)&amp;"-"&amp;基本事項!$C$11&amp;"-"&amp;TEXT(MID(T10,4,2),"00"),"")</f>
        <v/>
      </c>
      <c r="U11" s="81" t="str">
        <f>IF(AND(U$9="○",基本事項!$C$11&lt;&gt;""),"PS"&amp;RIGHT(基本事項!$C$3,2)&amp;"-"&amp;基本事項!$C$11&amp;"-"&amp;TEXT(MID(U10,4,2),"00"),"")</f>
        <v/>
      </c>
      <c r="V11" s="81" t="str">
        <f>IF(AND(V$9="○",基本事項!$C$11&lt;&gt;""),"PS"&amp;RIGHT(基本事項!$C$3,2)&amp;"-"&amp;基本事項!$C$11&amp;"-"&amp;TEXT(MID(V10,4,2),"00"),"")</f>
        <v/>
      </c>
      <c r="W11" s="81" t="str">
        <f>IF(AND(W$9="○",基本事項!$C$11&lt;&gt;""),"PS"&amp;RIGHT(基本事項!$C$3,2)&amp;"-"&amp;基本事項!$C$11&amp;"-"&amp;TEXT(MID(W10,4,2),"00"),"")</f>
        <v/>
      </c>
      <c r="X11" s="81" t="str">
        <f>IF(AND(X$9="○",基本事項!$C$11&lt;&gt;""),"PS"&amp;RIGHT(基本事項!$C$3,2)&amp;"-"&amp;基本事項!$C$11&amp;"-"&amp;TEXT(MID(X10,4,2),"00"),"")</f>
        <v/>
      </c>
      <c r="Y11" s="81" t="str">
        <f>IF(AND(Y$9="○",基本事項!$C$11&lt;&gt;""),"PS"&amp;RIGHT(基本事項!$C$3,2)&amp;"-"&amp;基本事項!$C$11&amp;"-"&amp;TEXT(MID(Y10,4,2),"00"),"")</f>
        <v/>
      </c>
      <c r="Z11" s="81" t="str">
        <f>IF(AND(Z$9="○",基本事項!$C$11&lt;&gt;""),"PS"&amp;RIGHT(基本事項!$C$3,2)&amp;"-"&amp;基本事項!$C$11&amp;"-"&amp;TEXT(MID(Z10,4,2),"00"),"")</f>
        <v/>
      </c>
      <c r="AA11" s="81" t="str">
        <f>IF(AND(AA$9="○",基本事項!$C$11&lt;&gt;""),"PS"&amp;RIGHT(基本事項!$C$3,2)&amp;"-"&amp;基本事項!$C$11&amp;"-"&amp;TEXT(MID(AA10,4,2),"00"),"")</f>
        <v/>
      </c>
      <c r="AB11" s="81" t="str">
        <f>IF(AND(AB$9="○",基本事項!$C$11&lt;&gt;""),"PS"&amp;RIGHT(基本事項!$C$3,2)&amp;"-"&amp;基本事項!$C$11&amp;"-"&amp;TEXT(MID(AB10,4,2),"00"),"")</f>
        <v/>
      </c>
      <c r="AC11" s="81" t="str">
        <f>IF(AND(AC$9="○",基本事項!$C$11&lt;&gt;""),"PS"&amp;RIGHT(基本事項!$C$3,2)&amp;"-"&amp;基本事項!$C$11&amp;"-"&amp;TEXT(MID(AC10,4,2),"00"),"")</f>
        <v/>
      </c>
      <c r="AD11" s="81" t="str">
        <f>IF(AND(AD$9="○",基本事項!$C$11&lt;&gt;""),"PS"&amp;RIGHT(基本事項!$C$3,2)&amp;"-"&amp;基本事項!$C$11&amp;"-"&amp;TEXT(MID(AD10,4,2),"00"),"")</f>
        <v/>
      </c>
      <c r="AE11" s="81" t="str">
        <f>IF(AND(AE$9="○",基本事項!$C$11&lt;&gt;""),"PS"&amp;RIGHT(基本事項!$C$3,2)&amp;"-"&amp;基本事項!$C$11&amp;"-"&amp;TEXT(MID(AE10,4,2),"00"),"")</f>
        <v/>
      </c>
      <c r="AF11" s="81" t="str">
        <f>IF(AND(AF$9="○",基本事項!$C$11&lt;&gt;""),"PS"&amp;RIGHT(基本事項!$C$3,2)&amp;"-"&amp;基本事項!$C$11&amp;"-"&amp;TEXT(MID(AF10,4,2),"00"),"")</f>
        <v/>
      </c>
      <c r="AG11" s="81" t="str">
        <f>IF(AND(AG$9="○",基本事項!$C$11&lt;&gt;""),"PS"&amp;RIGHT(基本事項!$C$3,2)&amp;"-"&amp;基本事項!$C$11&amp;"-"&amp;TEXT(MID(AG10,4,2),"00"),"")</f>
        <v/>
      </c>
      <c r="AH11" s="81" t="str">
        <f>IF(AND(AH$9="○",基本事項!$C$11&lt;&gt;""),"PS"&amp;RIGHT(基本事項!$C$3,2)&amp;"-"&amp;基本事項!$C$11&amp;"-"&amp;TEXT(MID(AH10,4,2),"00"),"")</f>
        <v/>
      </c>
      <c r="AI11" s="81" t="str">
        <f>IF(AND(AI$9="○",基本事項!$C$11&lt;&gt;""),"PS"&amp;RIGHT(基本事項!$C$3,2)&amp;"-"&amp;基本事項!$C$11&amp;"-"&amp;TEXT(MID(AI10,4,2),"00"),"")</f>
        <v/>
      </c>
      <c r="AJ11" s="81" t="str">
        <f>IF(AND(AJ$9="○",基本事項!$C$11&lt;&gt;""),"PS"&amp;RIGHT(基本事項!$C$3,2)&amp;"-"&amp;基本事項!$C$11&amp;"-"&amp;TEXT(MID(AJ10,4,2),"00"),"")</f>
        <v/>
      </c>
      <c r="AK11" s="81" t="str">
        <f>IF(AND(AK$9="○",基本事項!$C$11&lt;&gt;""),"PS"&amp;RIGHT(基本事項!$C$3,2)&amp;"-"&amp;基本事項!$C$11&amp;"-"&amp;TEXT(MID(AK10,4,2),"00"),"")</f>
        <v/>
      </c>
      <c r="AL11" s="81" t="str">
        <f>IF(AND(AL$9="○",基本事項!$C$11&lt;&gt;""),"PS"&amp;RIGHT(基本事項!$C$3,2)&amp;"-"&amp;基本事項!$C$11&amp;"-"&amp;TEXT(MID(AL10,4,2),"00"),"")</f>
        <v/>
      </c>
      <c r="AM11" s="81" t="str">
        <f>IF(AND(AM$9="○",基本事項!$C$11&lt;&gt;""),"PS"&amp;RIGHT(基本事項!$C$3,2)&amp;"-"&amp;基本事項!$C$11&amp;"-"&amp;TEXT(MID(AM10,4,2),"00"),"")</f>
        <v/>
      </c>
      <c r="AN11" s="81" t="str">
        <f>IF(AND(AN$9="○",基本事項!$C$11&lt;&gt;""),"PS"&amp;RIGHT(基本事項!$C$3,2)&amp;"-"&amp;基本事項!$C$11&amp;"-"&amp;TEXT(MID(AN10,4,2),"00"),"")</f>
        <v/>
      </c>
      <c r="AO11" s="81" t="str">
        <f>IF(AND(AO$9="○",基本事項!$C$11&lt;&gt;""),"PS"&amp;RIGHT(基本事項!$C$3,2)&amp;"-"&amp;基本事項!$C$11&amp;"-"&amp;TEXT(MID(AO10,4,2),"00"),"")</f>
        <v/>
      </c>
      <c r="AP11" s="81" t="str">
        <f>IF(AND(AP$9="○",基本事項!$C$11&lt;&gt;""),"PS"&amp;RIGHT(基本事項!$C$3,2)&amp;"-"&amp;基本事項!$C$11&amp;"-"&amp;TEXT(MID(AP10,4,2),"00"),"")</f>
        <v/>
      </c>
      <c r="AQ11" s="81" t="str">
        <f>IF(AND(AQ$9="○",基本事項!$C$11&lt;&gt;""),"PS"&amp;RIGHT(基本事項!$C$3,2)&amp;"-"&amp;基本事項!$C$11&amp;"-"&amp;TEXT(MID(AQ10,4,2),"00"),"")</f>
        <v/>
      </c>
      <c r="AR11" s="81" t="str">
        <f>IF(AND(AR$9="○",基本事項!$C$11&lt;&gt;""),"PS"&amp;RIGHT(基本事項!$C$3,2)&amp;"-"&amp;基本事項!$C$11&amp;"-"&amp;TEXT(MID(AR10,4,2),"00"),"")</f>
        <v/>
      </c>
      <c r="AS11" s="81" t="str">
        <f>IF(AND(AS$9="○",基本事項!$C$11&lt;&gt;""),"PS"&amp;RIGHT(基本事項!$C$3,2)&amp;"-"&amp;基本事項!$C$11&amp;"-"&amp;TEXT(MID(AS10,4,2),"00"),"")</f>
        <v/>
      </c>
      <c r="AT11" s="81" t="str">
        <f>IF(AND(AT$9="○",基本事項!$C$11&lt;&gt;""),"PS"&amp;RIGHT(基本事項!$C$3,2)&amp;"-"&amp;基本事項!$C$11&amp;"-"&amp;TEXT(MID(AT10,4,2),"00"),"")</f>
        <v/>
      </c>
      <c r="AU11" s="81" t="str">
        <f>IF(AND(AU$9="○",基本事項!$C$11&lt;&gt;""),"PS"&amp;RIGHT(基本事項!$C$3,2)&amp;"-"&amp;基本事項!$C$11&amp;"-"&amp;TEXT(MID(AU10,4,2),"00"),"")</f>
        <v/>
      </c>
      <c r="AV11" s="81" t="str">
        <f>IF(AND(AV$9="○",基本事項!$C$11&lt;&gt;""),"PS"&amp;RIGHT(基本事項!$C$3,2)&amp;"-"&amp;基本事項!$C$11&amp;"-"&amp;TEXT(MID(AV10,4,2),"00"),"")</f>
        <v/>
      </c>
      <c r="AW11" s="81" t="str">
        <f>IF(AND(AW$9="○",基本事項!$C$11&lt;&gt;""),"PS"&amp;RIGHT(基本事項!$C$3,2)&amp;"-"&amp;基本事項!$C$11&amp;"-"&amp;TEXT(MID(AW10,4,2),"00"),"")</f>
        <v/>
      </c>
      <c r="AX11" s="81" t="str">
        <f>IF(AND(AX$9="○",基本事項!$C$11&lt;&gt;""),"PS"&amp;RIGHT(基本事項!$C$3,2)&amp;"-"&amp;基本事項!$C$11&amp;"-"&amp;TEXT(MID(AX10,4,2),"00"),"")</f>
        <v/>
      </c>
      <c r="AY11" s="81" t="str">
        <f>IF(AND(AY$9="○",基本事項!$C$11&lt;&gt;""),"PS"&amp;RIGHT(基本事項!$C$3,2)&amp;"-"&amp;基本事項!$C$11&amp;"-"&amp;TEXT(MID(AY10,4,2),"00"),"")</f>
        <v/>
      </c>
      <c r="AZ11" s="81" t="str">
        <f>IF(AND(AZ$9="○",基本事項!$C$11&lt;&gt;""),"PS"&amp;RIGHT(基本事項!$C$3,2)&amp;"-"&amp;基本事項!$C$11&amp;"-"&amp;TEXT(MID(AZ10,4,2),"00"),"")</f>
        <v/>
      </c>
      <c r="BA11" s="81" t="str">
        <f>IF(AND(BA$9="○",基本事項!$C$11&lt;&gt;""),"PS"&amp;RIGHT(基本事項!$C$3,2)&amp;"-"&amp;基本事項!$C$11&amp;"-"&amp;TEXT(MID(BA10,4,2),"00"),"")</f>
        <v/>
      </c>
      <c r="BB11" s="81" t="str">
        <f>IF(AND(BB$9="○",基本事項!$C$11&lt;&gt;""),"PS"&amp;RIGHT(基本事項!$C$3,2)&amp;"-"&amp;基本事項!$C$11&amp;"-"&amp;TEXT(MID(BB10,4,2),"00"),"")</f>
        <v/>
      </c>
    </row>
    <row r="12" spans="1:54" ht="18" customHeight="1" thickTop="1" x14ac:dyDescent="0.15">
      <c r="A12" s="68"/>
      <c r="B12" s="143" t="s">
        <v>54</v>
      </c>
      <c r="C12" s="144"/>
      <c r="D12" s="63" t="s">
        <v>7</v>
      </c>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row>
    <row r="13" spans="1:54" ht="18" customHeight="1" x14ac:dyDescent="0.15">
      <c r="A13" s="68"/>
      <c r="B13" s="136" t="s">
        <v>55</v>
      </c>
      <c r="C13" s="137"/>
      <c r="D13" s="63" t="s">
        <v>8</v>
      </c>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row>
    <row r="14" spans="1:54" ht="36" customHeight="1" x14ac:dyDescent="0.15">
      <c r="A14" s="68"/>
      <c r="B14" s="163" t="s">
        <v>56</v>
      </c>
      <c r="C14" s="135"/>
      <c r="D14" s="63" t="s">
        <v>33</v>
      </c>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row>
    <row r="15" spans="1:54" ht="36" customHeight="1" x14ac:dyDescent="0.15">
      <c r="A15" s="68"/>
      <c r="B15" s="134"/>
      <c r="C15" s="135"/>
      <c r="D15" s="63" t="s">
        <v>9</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row>
    <row r="16" spans="1:54" ht="162" customHeight="1" x14ac:dyDescent="0.15">
      <c r="A16" s="68"/>
      <c r="B16" s="163" t="s">
        <v>162</v>
      </c>
      <c r="C16" s="135"/>
      <c r="D16" s="63" t="s">
        <v>10</v>
      </c>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row>
    <row r="17" spans="1:54" ht="18" customHeight="1" thickBot="1" x14ac:dyDescent="0.2">
      <c r="A17" s="68"/>
      <c r="B17" s="145" t="s">
        <v>27</v>
      </c>
      <c r="C17" s="144"/>
      <c r="D17" s="99" t="s">
        <v>11</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row>
    <row r="18" spans="1:54" ht="18" customHeight="1" x14ac:dyDescent="0.15">
      <c r="A18" s="133"/>
      <c r="B18" s="151" t="s">
        <v>85</v>
      </c>
      <c r="C18" s="152"/>
      <c r="D18" s="100" t="s">
        <v>82</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row>
    <row r="19" spans="1:54" ht="18" customHeight="1" x14ac:dyDescent="0.15">
      <c r="A19" s="133"/>
      <c r="B19" s="153"/>
      <c r="C19" s="154"/>
      <c r="D19" s="61" t="s">
        <v>5</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row>
    <row r="20" spans="1:54" ht="18" customHeight="1" x14ac:dyDescent="0.15">
      <c r="A20" s="133"/>
      <c r="B20" s="153"/>
      <c r="C20" s="154"/>
      <c r="D20" s="101" t="s">
        <v>83</v>
      </c>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row>
    <row r="21" spans="1:54" ht="18" customHeight="1" thickBot="1" x14ac:dyDescent="0.2">
      <c r="A21" s="75"/>
      <c r="B21" s="155"/>
      <c r="C21" s="156"/>
      <c r="D21" s="102" t="s">
        <v>84</v>
      </c>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row>
    <row r="22" spans="1:54" ht="18" customHeight="1" x14ac:dyDescent="0.15">
      <c r="A22" s="133"/>
      <c r="B22" s="157" t="s">
        <v>160</v>
      </c>
      <c r="C22" s="158"/>
      <c r="D22" s="100" t="s">
        <v>12</v>
      </c>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row>
    <row r="23" spans="1:54" ht="18" customHeight="1" x14ac:dyDescent="0.15">
      <c r="A23" s="133"/>
      <c r="B23" s="159"/>
      <c r="C23" s="160"/>
      <c r="D23" s="61" t="s">
        <v>5</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row>
    <row r="24" spans="1:54" ht="18" customHeight="1" x14ac:dyDescent="0.15">
      <c r="A24" s="133"/>
      <c r="B24" s="159"/>
      <c r="C24" s="160"/>
      <c r="D24" s="101" t="s">
        <v>32</v>
      </c>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row>
    <row r="25" spans="1:54" ht="18" customHeight="1" thickBot="1" x14ac:dyDescent="0.2">
      <c r="A25" s="75"/>
      <c r="B25" s="159"/>
      <c r="C25" s="160"/>
      <c r="D25" s="102" t="s">
        <v>84</v>
      </c>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row>
    <row r="26" spans="1:54" ht="18" customHeight="1" x14ac:dyDescent="0.15">
      <c r="A26" s="133"/>
      <c r="B26" s="159"/>
      <c r="C26" s="160"/>
      <c r="D26" s="100" t="s">
        <v>29</v>
      </c>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row>
    <row r="27" spans="1:54" ht="18" customHeight="1" x14ac:dyDescent="0.15">
      <c r="A27" s="133"/>
      <c r="B27" s="159"/>
      <c r="C27" s="160"/>
      <c r="D27" s="61" t="s">
        <v>31</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row>
    <row r="28" spans="1:54" ht="18" customHeight="1" x14ac:dyDescent="0.15">
      <c r="A28" s="133"/>
      <c r="B28" s="159"/>
      <c r="C28" s="160"/>
      <c r="D28" s="101" t="s">
        <v>32</v>
      </c>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row>
    <row r="29" spans="1:54" ht="18" customHeight="1" thickBot="1" x14ac:dyDescent="0.2">
      <c r="A29" s="75"/>
      <c r="B29" s="159"/>
      <c r="C29" s="160"/>
      <c r="D29" s="102" t="s">
        <v>158</v>
      </c>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row>
    <row r="30" spans="1:54" ht="18" customHeight="1" x14ac:dyDescent="0.15">
      <c r="A30" s="133"/>
      <c r="B30" s="159"/>
      <c r="C30" s="160"/>
      <c r="D30" s="100" t="s">
        <v>29</v>
      </c>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row>
    <row r="31" spans="1:54" ht="18" customHeight="1" x14ac:dyDescent="0.15">
      <c r="A31" s="133"/>
      <c r="B31" s="159"/>
      <c r="C31" s="160"/>
      <c r="D31" s="61" t="s">
        <v>31</v>
      </c>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row>
    <row r="32" spans="1:54" ht="18" customHeight="1" x14ac:dyDescent="0.15">
      <c r="A32" s="133"/>
      <c r="B32" s="159"/>
      <c r="C32" s="160"/>
      <c r="D32" s="101" t="s">
        <v>32</v>
      </c>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row>
    <row r="33" spans="1:54" ht="18" customHeight="1" thickBot="1" x14ac:dyDescent="0.2">
      <c r="A33" s="75"/>
      <c r="B33" s="159"/>
      <c r="C33" s="160"/>
      <c r="D33" s="102" t="s">
        <v>158</v>
      </c>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row>
    <row r="34" spans="1:54" ht="18" customHeight="1" x14ac:dyDescent="0.15">
      <c r="A34" s="133"/>
      <c r="B34" s="159"/>
      <c r="C34" s="160"/>
      <c r="D34" s="100" t="s">
        <v>29</v>
      </c>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row>
    <row r="35" spans="1:54" ht="18" customHeight="1" x14ac:dyDescent="0.15">
      <c r="A35" s="133"/>
      <c r="B35" s="159"/>
      <c r="C35" s="160"/>
      <c r="D35" s="61" t="s">
        <v>5</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row>
    <row r="36" spans="1:54" ht="18" customHeight="1" x14ac:dyDescent="0.15">
      <c r="A36" s="133"/>
      <c r="B36" s="159"/>
      <c r="C36" s="160"/>
      <c r="D36" s="101" t="s">
        <v>32</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row>
    <row r="37" spans="1:54" ht="18" customHeight="1" thickBot="1" x14ac:dyDescent="0.2">
      <c r="A37" s="133"/>
      <c r="B37" s="161"/>
      <c r="C37" s="162"/>
      <c r="D37" s="102" t="s">
        <v>158</v>
      </c>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row>
    <row r="38" spans="1:54" ht="18" customHeight="1" x14ac:dyDescent="0.15">
      <c r="A38" s="133"/>
      <c r="B38" s="151"/>
      <c r="C38" s="152"/>
      <c r="D38" s="100" t="s">
        <v>29</v>
      </c>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row>
    <row r="39" spans="1:54" ht="18" customHeight="1" x14ac:dyDescent="0.15">
      <c r="A39" s="133"/>
      <c r="B39" s="153"/>
      <c r="C39" s="154"/>
      <c r="D39" s="61" t="s">
        <v>5</v>
      </c>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row>
    <row r="40" spans="1:54" ht="18" customHeight="1" x14ac:dyDescent="0.15">
      <c r="A40" s="133"/>
      <c r="B40" s="153"/>
      <c r="C40" s="154"/>
      <c r="D40" s="101" t="s">
        <v>32</v>
      </c>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row>
    <row r="41" spans="1:54" ht="18" customHeight="1" thickBot="1" x14ac:dyDescent="0.2">
      <c r="A41" s="133"/>
      <c r="B41" s="155"/>
      <c r="C41" s="156"/>
      <c r="D41" s="102" t="s">
        <v>158</v>
      </c>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row>
    <row r="42" spans="1:54" ht="18" customHeight="1" x14ac:dyDescent="0.15">
      <c r="A42" s="133"/>
      <c r="B42" s="151"/>
      <c r="C42" s="152"/>
      <c r="D42" s="100" t="s">
        <v>29</v>
      </c>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row>
    <row r="43" spans="1:54" ht="18" customHeight="1" x14ac:dyDescent="0.15">
      <c r="A43" s="133"/>
      <c r="B43" s="153"/>
      <c r="C43" s="154"/>
      <c r="D43" s="61" t="s">
        <v>5</v>
      </c>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row>
    <row r="44" spans="1:54" ht="18" customHeight="1" x14ac:dyDescent="0.15">
      <c r="A44" s="133"/>
      <c r="B44" s="153"/>
      <c r="C44" s="154"/>
      <c r="D44" s="101" t="s">
        <v>32</v>
      </c>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row>
    <row r="45" spans="1:54" ht="18" customHeight="1" thickBot="1" x14ac:dyDescent="0.2">
      <c r="A45" s="133"/>
      <c r="B45" s="155"/>
      <c r="C45" s="156"/>
      <c r="D45" s="102" t="s">
        <v>158</v>
      </c>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row>
    <row r="46" spans="1:54" ht="18" customHeight="1" x14ac:dyDescent="0.15">
      <c r="A46" s="133"/>
      <c r="B46" s="151"/>
      <c r="C46" s="152"/>
      <c r="D46" s="100" t="s">
        <v>29</v>
      </c>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row>
    <row r="47" spans="1:54" ht="18" customHeight="1" x14ac:dyDescent="0.15">
      <c r="A47" s="133"/>
      <c r="B47" s="153"/>
      <c r="C47" s="154"/>
      <c r="D47" s="61" t="s">
        <v>5</v>
      </c>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row>
    <row r="48" spans="1:54" ht="18" customHeight="1" x14ac:dyDescent="0.15">
      <c r="A48" s="133"/>
      <c r="B48" s="153"/>
      <c r="C48" s="154"/>
      <c r="D48" s="101" t="s">
        <v>32</v>
      </c>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row>
    <row r="49" spans="1:54" ht="18" customHeight="1" thickBot="1" x14ac:dyDescent="0.2">
      <c r="A49" s="133"/>
      <c r="B49" s="155"/>
      <c r="C49" s="156"/>
      <c r="D49" s="102" t="s">
        <v>158</v>
      </c>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row>
    <row r="50" spans="1:54" ht="18" customHeight="1" x14ac:dyDescent="0.15">
      <c r="A50" s="133"/>
      <c r="B50" s="151"/>
      <c r="C50" s="152"/>
      <c r="D50" s="100" t="s">
        <v>29</v>
      </c>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row>
    <row r="51" spans="1:54" ht="18" customHeight="1" x14ac:dyDescent="0.15">
      <c r="A51" s="133"/>
      <c r="B51" s="153"/>
      <c r="C51" s="154"/>
      <c r="D51" s="61" t="s">
        <v>5</v>
      </c>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row>
    <row r="52" spans="1:54" ht="18" customHeight="1" x14ac:dyDescent="0.15">
      <c r="A52" s="133"/>
      <c r="B52" s="153"/>
      <c r="C52" s="154"/>
      <c r="D52" s="101" t="s">
        <v>32</v>
      </c>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row>
    <row r="53" spans="1:54" ht="18" customHeight="1" thickBot="1" x14ac:dyDescent="0.2">
      <c r="A53" s="133"/>
      <c r="B53" s="155"/>
      <c r="C53" s="156"/>
      <c r="D53" s="102" t="s">
        <v>158</v>
      </c>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row>
    <row r="54" spans="1:54" ht="18" customHeight="1" x14ac:dyDescent="0.15">
      <c r="A54" s="133"/>
      <c r="B54" s="151"/>
      <c r="C54" s="152"/>
      <c r="D54" s="100" t="s">
        <v>29</v>
      </c>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row>
    <row r="55" spans="1:54" ht="18" customHeight="1" x14ac:dyDescent="0.15">
      <c r="A55" s="133"/>
      <c r="B55" s="153"/>
      <c r="C55" s="154"/>
      <c r="D55" s="61" t="s">
        <v>5</v>
      </c>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row>
    <row r="56" spans="1:54" ht="18" customHeight="1" x14ac:dyDescent="0.15">
      <c r="A56" s="133"/>
      <c r="B56" s="153"/>
      <c r="C56" s="154"/>
      <c r="D56" s="101" t="s">
        <v>32</v>
      </c>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row>
    <row r="57" spans="1:54" ht="18" customHeight="1" thickBot="1" x14ac:dyDescent="0.2">
      <c r="A57" s="133"/>
      <c r="B57" s="155"/>
      <c r="C57" s="156"/>
      <c r="D57" s="102" t="s">
        <v>158</v>
      </c>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row>
    <row r="58" spans="1:54" ht="18" customHeight="1" x14ac:dyDescent="0.15">
      <c r="A58" s="133"/>
      <c r="B58" s="151"/>
      <c r="C58" s="152"/>
      <c r="D58" s="100" t="s">
        <v>29</v>
      </c>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row>
    <row r="59" spans="1:54" ht="18" customHeight="1" x14ac:dyDescent="0.15">
      <c r="A59" s="133"/>
      <c r="B59" s="153"/>
      <c r="C59" s="154"/>
      <c r="D59" s="61" t="s">
        <v>5</v>
      </c>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row>
    <row r="60" spans="1:54" ht="18" customHeight="1" x14ac:dyDescent="0.15">
      <c r="A60" s="133"/>
      <c r="B60" s="153"/>
      <c r="C60" s="154"/>
      <c r="D60" s="101" t="s">
        <v>32</v>
      </c>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row>
    <row r="61" spans="1:54" ht="18" customHeight="1" thickBot="1" x14ac:dyDescent="0.2">
      <c r="A61" s="133"/>
      <c r="B61" s="155"/>
      <c r="C61" s="156"/>
      <c r="D61" s="102" t="s">
        <v>158</v>
      </c>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row>
    <row r="62" spans="1:54" ht="18" customHeight="1" x14ac:dyDescent="0.15">
      <c r="A62" s="133"/>
      <c r="B62" s="151"/>
      <c r="C62" s="152"/>
      <c r="D62" s="100" t="s">
        <v>29</v>
      </c>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row>
    <row r="63" spans="1:54" ht="18" customHeight="1" x14ac:dyDescent="0.15">
      <c r="A63" s="133"/>
      <c r="B63" s="153"/>
      <c r="C63" s="154"/>
      <c r="D63" s="61" t="s">
        <v>5</v>
      </c>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row>
    <row r="64" spans="1:54" ht="18" customHeight="1" x14ac:dyDescent="0.15">
      <c r="A64" s="133"/>
      <c r="B64" s="153"/>
      <c r="C64" s="154"/>
      <c r="D64" s="101" t="s">
        <v>32</v>
      </c>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row>
    <row r="65" spans="1:54" ht="18" customHeight="1" thickBot="1" x14ac:dyDescent="0.2">
      <c r="A65" s="133"/>
      <c r="B65" s="155"/>
      <c r="C65" s="156"/>
      <c r="D65" s="102" t="s">
        <v>158</v>
      </c>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row>
    <row r="66" spans="1:54" ht="18" customHeight="1" x14ac:dyDescent="0.15">
      <c r="A66" s="133"/>
      <c r="B66" s="151"/>
      <c r="C66" s="152"/>
      <c r="D66" s="100" t="s">
        <v>29</v>
      </c>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row>
    <row r="67" spans="1:54" ht="18" customHeight="1" x14ac:dyDescent="0.15">
      <c r="A67" s="133"/>
      <c r="B67" s="153"/>
      <c r="C67" s="154"/>
      <c r="D67" s="61" t="s">
        <v>5</v>
      </c>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row>
    <row r="68" spans="1:54" ht="18" customHeight="1" x14ac:dyDescent="0.15">
      <c r="A68" s="133"/>
      <c r="B68" s="153"/>
      <c r="C68" s="154"/>
      <c r="D68" s="101" t="s">
        <v>32</v>
      </c>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row>
    <row r="69" spans="1:54" ht="18" customHeight="1" thickBot="1" x14ac:dyDescent="0.2">
      <c r="A69" s="133"/>
      <c r="B69" s="155"/>
      <c r="C69" s="156"/>
      <c r="D69" s="102" t="s">
        <v>158</v>
      </c>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row>
  </sheetData>
  <sheetProtection algorithmName="SHA-512" hashValue="Ju88tiMVRSSndHjCN+TJ3Aa+reH2GSKYbCZHEuklJjPEPkuZ3CTCWjzPYGMIxVCzNb3n+ju6x/NEf4tL9YQDmA==" saltValue="RHes65kmLFHFPaMaza93Hg==" spinCount="100000" sheet="1" objects="1" scenarios="1"/>
  <dataConsolidate/>
  <mergeCells count="34">
    <mergeCell ref="A66:A69"/>
    <mergeCell ref="B66:C69"/>
    <mergeCell ref="A54:A57"/>
    <mergeCell ref="B54:C57"/>
    <mergeCell ref="A58:A61"/>
    <mergeCell ref="B58:C61"/>
    <mergeCell ref="A62:A65"/>
    <mergeCell ref="B62:C65"/>
    <mergeCell ref="B18:C21"/>
    <mergeCell ref="A46:A49"/>
    <mergeCell ref="B46:C49"/>
    <mergeCell ref="A50:A53"/>
    <mergeCell ref="B50:C53"/>
    <mergeCell ref="B42:C45"/>
    <mergeCell ref="A42:A45"/>
    <mergeCell ref="B38:C41"/>
    <mergeCell ref="A34:A37"/>
    <mergeCell ref="A38:A41"/>
    <mergeCell ref="B22:C37"/>
    <mergeCell ref="E1:F8"/>
    <mergeCell ref="A22:A24"/>
    <mergeCell ref="A26:A28"/>
    <mergeCell ref="A30:A32"/>
    <mergeCell ref="B16:C16"/>
    <mergeCell ref="B13:C13"/>
    <mergeCell ref="A1:C1"/>
    <mergeCell ref="D1:D8"/>
    <mergeCell ref="B11:C11"/>
    <mergeCell ref="B12:C12"/>
    <mergeCell ref="B14:C15"/>
    <mergeCell ref="B17:C17"/>
    <mergeCell ref="A18:A20"/>
    <mergeCell ref="A2:A9"/>
    <mergeCell ref="B10:C10"/>
  </mergeCells>
  <phoneticPr fontId="1"/>
  <conditionalFormatting sqref="D9:BB9">
    <cfRule type="cellIs" dxfId="1" priority="5" operator="notEqual">
      <formula>""</formula>
    </cfRule>
  </conditionalFormatting>
  <conditionalFormatting sqref="C2:C9">
    <cfRule type="cellIs" dxfId="0" priority="4" operator="equal">
      <formula>0</formula>
    </cfRule>
  </conditionalFormatting>
  <dataValidations count="9">
    <dataValidation imeMode="halfAlpha" allowBlank="1" showInputMessage="1" showErrorMessage="1" sqref="E11:BB11" xr:uid="{00000000-0002-0000-0100-000000000000}"/>
    <dataValidation imeMode="hiragana" allowBlank="1" showInputMessage="1" showErrorMessage="1" sqref="E15:BB15" xr:uid="{00000000-0002-0000-0100-000002000000}"/>
    <dataValidation type="list" imeMode="disabled" allowBlank="1" showInputMessage="1" showErrorMessage="1" sqref="E12:BB12" xr:uid="{00000000-0002-0000-0100-000003000000}">
      <formula1>"1：物理Ⅰ,2：物理Ⅱ,3：化学Ⅰ,4：化学Ⅱ,5：生物Ⅰ,6：生物Ⅱ,7：地学,8：数学・情報"</formula1>
    </dataValidation>
    <dataValidation type="list" imeMode="disabled" allowBlank="1" showInputMessage="1" showErrorMessage="1" sqref="E17:BB17" xr:uid="{00000000-0002-0000-0100-000004000000}">
      <formula1>"継続研究"</formula1>
    </dataValidation>
    <dataValidation type="list" imeMode="disabled" allowBlank="1" showInputMessage="1" showErrorMessage="1" sqref="E13:BB13" xr:uid="{00000000-0002-0000-0100-000005000000}">
      <formula1>"英語発表"</formula1>
    </dataValidation>
    <dataValidation type="list" imeMode="disabled" allowBlank="1" showInputMessage="1" showErrorMessage="1" sqref="E20:BB20" xr:uid="{00000000-0002-0000-0100-000006000000}">
      <formula1>"物理, 化学, 生物, 地学, 数学, 情報, その他"</formula1>
    </dataValidation>
    <dataValidation imeMode="disabled" allowBlank="1" showInputMessage="1" showErrorMessage="1" sqref="E25:BB25 E29:BB29 E21:BB21 E33:BB33 E37:BB37 E41:BB41 E45:BB45 E49:BB49 E53:BB53 E57:BB57 E61:BB61 E69:BB69 E65:BB65" xr:uid="{2EEC790D-7531-4E9E-902E-5231808D4803}"/>
    <dataValidation type="list" imeMode="disabled" allowBlank="1" showInputMessage="1" showErrorMessage="1" sqref="E28:BB28 E24:BB24 E32:BB32 E36:BB36 E40:BB40 E44:BB44 E48:BB48 E52:BB52 E56:BB56 E60:BB60 E68:BB68 E64:BB64" xr:uid="{EB0B4934-91CC-4C70-80E3-54F3D44CB2FA}">
      <formula1>"1,2,3"</formula1>
    </dataValidation>
    <dataValidation imeMode="on" allowBlank="1" showInputMessage="1" showErrorMessage="1" sqref="E14:BB14 E16:BB16 E18:BB19 E22:BB23 E26:BB27 E30:BB31 E34:BB35 E38:BB39 E42:BB43 E46:BB47 E50:BB51 E54:BB55 E58:BB59 E62:BB63 E66:BB67" xr:uid="{39936137-68B0-47E8-982C-594FB7348C97}"/>
  </dataValidations>
  <pageMargins left="0.7" right="0.7" top="0.75" bottom="0.75" header="0.3" footer="0.3"/>
  <pageSetup paperSize="9"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12BF4F71B3EA94585BEF359AE09014D" ma:contentTypeVersion="9" ma:contentTypeDescription="新しいドキュメントを作成します。" ma:contentTypeScope="" ma:versionID="9010e2ed5d9865386ffc9a145b56fde7">
  <xsd:schema xmlns:xsd="http://www.w3.org/2001/XMLSchema" xmlns:xs="http://www.w3.org/2001/XMLSchema" xmlns:p="http://schemas.microsoft.com/office/2006/metadata/properties" xmlns:ns3="aaccd07c-18ff-4d21-aff1-194dc00ae6da" targetNamespace="http://schemas.microsoft.com/office/2006/metadata/properties" ma:root="true" ma:fieldsID="ce2aad877a9dbb41aa97a31d1e382daf" ns3:_="">
    <xsd:import namespace="aaccd07c-18ff-4d21-aff1-194dc00ae6d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ccd07c-18ff-4d21-aff1-194dc00ae6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EB0517-22E8-44C2-8F1D-538F5A820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ccd07c-18ff-4d21-aff1-194dc00ae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F8595B-5A3E-4257-A94B-42B087A56FF8}">
  <ds:schemaRefs>
    <ds:schemaRef ds:uri="http://schemas.microsoft.com/sharepoint/v3/contenttype/forms"/>
  </ds:schemaRefs>
</ds:datastoreItem>
</file>

<file path=customXml/itemProps3.xml><?xml version="1.0" encoding="utf-8"?>
<ds:datastoreItem xmlns:ds="http://schemas.openxmlformats.org/officeDocument/2006/customXml" ds:itemID="{E702BD96-0688-4082-A73D-DD9AAC652B23}">
  <ds:schemaRefs>
    <ds:schemaRef ds:uri="http://purl.org/dc/terms/"/>
    <ds:schemaRef ds:uri="http://purl.org/dc/dcmitype/"/>
    <ds:schemaRef ds:uri="aaccd07c-18ff-4d21-aff1-194dc00ae6da"/>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基本事項</vt:lpstr>
      <vt:lpstr>研究内容</vt:lpstr>
      <vt:lpstr>基本事項!Print_Area</vt:lpstr>
      <vt:lpstr>研究内容!Print_Area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佐藤公昭</dc:creator>
  <cp:lastModifiedBy>Koudai-15</cp:lastModifiedBy>
  <cp:lastPrinted>2020-05-20T07:31:35Z</cp:lastPrinted>
  <dcterms:created xsi:type="dcterms:W3CDTF">2019-06-02T11:11:14Z</dcterms:created>
  <dcterms:modified xsi:type="dcterms:W3CDTF">2021-08-04T03:58:09Z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0x010100F12BF4F71B3EA94585BEF359AE09014D</vt:lpwstr>
  </property>
</Properties>
</file>